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5480" windowHeight="5100" tabRatio="862"/>
  </bookViews>
  <sheets>
    <sheet name="ЗМР 2019 " sheetId="3" r:id="rId1"/>
  </sheets>
  <definedNames>
    <definedName name="_xlnm.Print_Titles" localSheetId="0">'ЗМР 2019 '!$12:$13</definedName>
    <definedName name="_xlnm.Print_Area" localSheetId="0">'ЗМР 2019 '!$A$1:$K$285</definedName>
  </definedNames>
  <calcPr calcId="144525"/>
</workbook>
</file>

<file path=xl/calcChain.xml><?xml version="1.0" encoding="utf-8"?>
<calcChain xmlns="http://schemas.openxmlformats.org/spreadsheetml/2006/main">
  <c r="F280" i="3" l="1"/>
  <c r="J282" i="3"/>
  <c r="J280" i="3" s="1"/>
  <c r="K281" i="3"/>
  <c r="J275" i="3"/>
  <c r="K275" i="3" s="1"/>
  <c r="K273" i="3"/>
  <c r="K274" i="3"/>
  <c r="G272" i="3"/>
  <c r="H272" i="3"/>
  <c r="I272" i="3"/>
  <c r="J272" i="3"/>
  <c r="F272" i="3"/>
  <c r="F271" i="3" s="1"/>
  <c r="K272" i="3" l="1"/>
  <c r="J271" i="3"/>
  <c r="J254" i="3"/>
  <c r="K246" i="3"/>
  <c r="K248" i="3"/>
  <c r="K250" i="3"/>
  <c r="K252" i="3"/>
  <c r="K254" i="3"/>
  <c r="G253" i="3"/>
  <c r="H253" i="3"/>
  <c r="I253" i="3"/>
  <c r="J253" i="3"/>
  <c r="F253" i="3"/>
  <c r="J236" i="3"/>
  <c r="J232" i="3"/>
  <c r="J228" i="3"/>
  <c r="J226" i="3"/>
  <c r="K226" i="3" s="1"/>
  <c r="G225" i="3"/>
  <c r="H225" i="3"/>
  <c r="I225" i="3"/>
  <c r="F225" i="3"/>
  <c r="J224" i="3"/>
  <c r="J217" i="3"/>
  <c r="J215" i="3"/>
  <c r="J18" i="3"/>
  <c r="K167" i="3"/>
  <c r="J111" i="3"/>
  <c r="K253" i="3" l="1"/>
  <c r="J225" i="3"/>
  <c r="K225" i="3" s="1"/>
  <c r="K20" i="3"/>
  <c r="K21" i="3"/>
  <c r="K22" i="3"/>
  <c r="J258" i="3" l="1"/>
  <c r="J259" i="3"/>
  <c r="J260" i="3"/>
  <c r="J261" i="3"/>
  <c r="J262" i="3"/>
  <c r="J263" i="3"/>
  <c r="J264" i="3"/>
  <c r="J265" i="3"/>
  <c r="J266" i="3"/>
  <c r="J267" i="3"/>
  <c r="J268" i="3"/>
  <c r="J257" i="3"/>
  <c r="J203" i="3"/>
  <c r="F203" i="3"/>
  <c r="G201" i="3"/>
  <c r="H201" i="3"/>
  <c r="I201" i="3"/>
  <c r="J201" i="3"/>
  <c r="F201" i="3"/>
  <c r="K194" i="3"/>
  <c r="K195" i="3"/>
  <c r="K197" i="3"/>
  <c r="K198" i="3"/>
  <c r="G199" i="3"/>
  <c r="H199" i="3"/>
  <c r="I199" i="3"/>
  <c r="K199" i="3"/>
  <c r="G159" i="3"/>
  <c r="H159" i="3"/>
  <c r="I159" i="3"/>
  <c r="J159" i="3"/>
  <c r="F159" i="3"/>
  <c r="K154" i="3"/>
  <c r="G111" i="3"/>
  <c r="G107" i="3" s="1"/>
  <c r="H111" i="3"/>
  <c r="H107" i="3" s="1"/>
  <c r="I111" i="3"/>
  <c r="I107" i="3" s="1"/>
  <c r="J107" i="3"/>
  <c r="F111" i="3"/>
  <c r="F107" i="3" s="1"/>
  <c r="K109" i="3"/>
  <c r="K83" i="3"/>
  <c r="K81" i="3"/>
  <c r="G43" i="3"/>
  <c r="H43" i="3"/>
  <c r="I43" i="3"/>
  <c r="J43" i="3"/>
  <c r="F43" i="3"/>
  <c r="F255" i="3" l="1"/>
  <c r="F279" i="3"/>
  <c r="J277" i="3"/>
  <c r="F277" i="3"/>
  <c r="F276" i="3" s="1"/>
  <c r="G142" i="3"/>
  <c r="G141" i="3" s="1"/>
  <c r="H142" i="3"/>
  <c r="H141" i="3" s="1"/>
  <c r="I142" i="3"/>
  <c r="I141" i="3" s="1"/>
  <c r="J142" i="3"/>
  <c r="J141" i="3" s="1"/>
  <c r="F142" i="3"/>
  <c r="F141" i="3" s="1"/>
  <c r="F57" i="3"/>
  <c r="J276" i="3" l="1"/>
  <c r="K141" i="3"/>
  <c r="K142" i="3"/>
  <c r="K58" i="3"/>
  <c r="J57" i="3"/>
  <c r="K57" i="3" s="1"/>
  <c r="K19" i="3"/>
  <c r="K26" i="3"/>
  <c r="K27" i="3"/>
  <c r="K28" i="3"/>
  <c r="K33" i="3"/>
  <c r="K36" i="3"/>
  <c r="K41" i="3"/>
  <c r="K46" i="3"/>
  <c r="K47" i="3"/>
  <c r="K50" i="3"/>
  <c r="K52" i="3"/>
  <c r="K53" i="3"/>
  <c r="K56" i="3"/>
  <c r="K59" i="3"/>
  <c r="K62" i="3"/>
  <c r="K64" i="3"/>
  <c r="K66" i="3"/>
  <c r="K70" i="3"/>
  <c r="K73" i="3"/>
  <c r="K75" i="3"/>
  <c r="K77" i="3"/>
  <c r="K90" i="3"/>
  <c r="K92" i="3"/>
  <c r="K94" i="3"/>
  <c r="K96" i="3"/>
  <c r="K97" i="3"/>
  <c r="K102" i="3"/>
  <c r="K105" i="3"/>
  <c r="K108" i="3"/>
  <c r="K110" i="3"/>
  <c r="K111" i="3"/>
  <c r="K112" i="3"/>
  <c r="K118" i="3"/>
  <c r="K119" i="3"/>
  <c r="K120" i="3"/>
  <c r="K123" i="3"/>
  <c r="K125" i="3"/>
  <c r="K129" i="3"/>
  <c r="K130" i="3"/>
  <c r="K131" i="3"/>
  <c r="K134" i="3"/>
  <c r="K135" i="3"/>
  <c r="K136" i="3"/>
  <c r="K137" i="3"/>
  <c r="K140" i="3"/>
  <c r="K143" i="3"/>
  <c r="K146" i="3"/>
  <c r="K147" i="3"/>
  <c r="K148" i="3"/>
  <c r="K152" i="3"/>
  <c r="K153" i="3"/>
  <c r="K156" i="3"/>
  <c r="K158" i="3"/>
  <c r="K160" i="3"/>
  <c r="K161" i="3"/>
  <c r="K162" i="3"/>
  <c r="K163" i="3"/>
  <c r="K165" i="3"/>
  <c r="K169" i="3"/>
  <c r="K170" i="3"/>
  <c r="K171" i="3"/>
  <c r="K176" i="3"/>
  <c r="K179" i="3"/>
  <c r="K181" i="3"/>
  <c r="K183" i="3"/>
  <c r="K184" i="3"/>
  <c r="K186" i="3"/>
  <c r="K190" i="3"/>
  <c r="K200" i="3"/>
  <c r="K201" i="3"/>
  <c r="K202" i="3"/>
  <c r="K203" i="3"/>
  <c r="K207" i="3"/>
  <c r="K213" i="3"/>
  <c r="K230" i="3"/>
  <c r="K234" i="3"/>
  <c r="K238" i="3"/>
  <c r="K240" i="3"/>
  <c r="K243" i="3"/>
  <c r="G277" i="3" l="1"/>
  <c r="G276" i="3" s="1"/>
  <c r="H277" i="3"/>
  <c r="H276" i="3" s="1"/>
  <c r="I277" i="3"/>
  <c r="I276" i="3" s="1"/>
  <c r="G271" i="3"/>
  <c r="G270" i="3" s="1"/>
  <c r="G269" i="3" s="1"/>
  <c r="H271" i="3"/>
  <c r="H270" i="3" s="1"/>
  <c r="H269" i="3" s="1"/>
  <c r="I271" i="3"/>
  <c r="I270" i="3" s="1"/>
  <c r="I269" i="3" s="1"/>
  <c r="K261" i="3"/>
  <c r="K263" i="3"/>
  <c r="K265" i="3"/>
  <c r="K267" i="3"/>
  <c r="K268" i="3"/>
  <c r="K257" i="3"/>
  <c r="K256" i="3"/>
  <c r="G255" i="3"/>
  <c r="G239" i="3" s="1"/>
  <c r="H255" i="3"/>
  <c r="H239" i="3" s="1"/>
  <c r="I255" i="3"/>
  <c r="I239" i="3" s="1"/>
  <c r="K236" i="3"/>
  <c r="K232" i="3"/>
  <c r="G223" i="3"/>
  <c r="H223" i="3"/>
  <c r="I223" i="3"/>
  <c r="F223" i="3"/>
  <c r="G227" i="3"/>
  <c r="H227" i="3"/>
  <c r="I227" i="3"/>
  <c r="G220" i="3"/>
  <c r="H220" i="3"/>
  <c r="I220" i="3"/>
  <c r="G218" i="3"/>
  <c r="H218" i="3"/>
  <c r="I218" i="3"/>
  <c r="G216" i="3"/>
  <c r="H216" i="3"/>
  <c r="I216" i="3"/>
  <c r="K215" i="3"/>
  <c r="G214" i="3"/>
  <c r="H214" i="3"/>
  <c r="I214" i="3"/>
  <c r="J214" i="3"/>
  <c r="G208" i="3"/>
  <c r="H208" i="3"/>
  <c r="I208" i="3"/>
  <c r="F208" i="3"/>
  <c r="K206" i="3"/>
  <c r="G196" i="3"/>
  <c r="H196" i="3"/>
  <c r="I196" i="3"/>
  <c r="I222" i="3" l="1"/>
  <c r="G222" i="3"/>
  <c r="H222" i="3"/>
  <c r="H203" i="3"/>
  <c r="H193" i="3" s="1"/>
  <c r="I203" i="3"/>
  <c r="I193" i="3" s="1"/>
  <c r="G203" i="3"/>
  <c r="G193" i="3" s="1"/>
  <c r="G192" i="3" s="1"/>
  <c r="G191" i="3" s="1"/>
  <c r="J231" i="3"/>
  <c r="K204" i="3"/>
  <c r="K280" i="3"/>
  <c r="J279" i="3"/>
  <c r="K279" i="3" s="1"/>
  <c r="J216" i="3"/>
  <c r="K217" i="3"/>
  <c r="J220" i="3"/>
  <c r="K221" i="3"/>
  <c r="J227" i="3"/>
  <c r="K228" i="3"/>
  <c r="J270" i="3"/>
  <c r="J269" i="3" s="1"/>
  <c r="J235" i="3"/>
  <c r="J218" i="3"/>
  <c r="K219" i="3"/>
  <c r="J244" i="3"/>
  <c r="K245" i="3"/>
  <c r="K282" i="3"/>
  <c r="J208" i="3"/>
  <c r="J193" i="3" s="1"/>
  <c r="K209" i="3"/>
  <c r="J241" i="3"/>
  <c r="K242" i="3"/>
  <c r="J223" i="3"/>
  <c r="K224" i="3"/>
  <c r="J196" i="3"/>
  <c r="J255" i="3"/>
  <c r="G84" i="3"/>
  <c r="H84" i="3"/>
  <c r="I84" i="3"/>
  <c r="J84" i="3"/>
  <c r="F84" i="3"/>
  <c r="G82" i="3"/>
  <c r="H82" i="3"/>
  <c r="I82" i="3"/>
  <c r="J82" i="3"/>
  <c r="F82" i="3"/>
  <c r="G80" i="3"/>
  <c r="G79" i="3" s="1"/>
  <c r="H80" i="3"/>
  <c r="H79" i="3" s="1"/>
  <c r="I80" i="3"/>
  <c r="I79" i="3" s="1"/>
  <c r="J80" i="3"/>
  <c r="F80" i="3"/>
  <c r="G187" i="3"/>
  <c r="H187" i="3"/>
  <c r="I187" i="3"/>
  <c r="J187" i="3"/>
  <c r="F187" i="3"/>
  <c r="G178" i="3"/>
  <c r="H178" i="3"/>
  <c r="I178" i="3"/>
  <c r="J178" i="3"/>
  <c r="G180" i="3"/>
  <c r="H180" i="3"/>
  <c r="I180" i="3"/>
  <c r="J180" i="3"/>
  <c r="G182" i="3"/>
  <c r="H182" i="3"/>
  <c r="I182" i="3"/>
  <c r="J182" i="3"/>
  <c r="G185" i="3"/>
  <c r="H185" i="3"/>
  <c r="I185" i="3"/>
  <c r="J185" i="3"/>
  <c r="G189" i="3"/>
  <c r="H189" i="3"/>
  <c r="I189" i="3"/>
  <c r="J189" i="3"/>
  <c r="G175" i="3"/>
  <c r="I175" i="3"/>
  <c r="J175" i="3"/>
  <c r="G173" i="3"/>
  <c r="H173" i="3"/>
  <c r="I173" i="3"/>
  <c r="J173" i="3"/>
  <c r="F173" i="3"/>
  <c r="G168" i="3"/>
  <c r="H168" i="3"/>
  <c r="I168" i="3"/>
  <c r="J168" i="3"/>
  <c r="G166" i="3"/>
  <c r="H166" i="3"/>
  <c r="I166" i="3"/>
  <c r="J166" i="3"/>
  <c r="G157" i="3"/>
  <c r="H157" i="3"/>
  <c r="I157" i="3"/>
  <c r="J157" i="3"/>
  <c r="G155" i="3"/>
  <c r="H155" i="3"/>
  <c r="I155" i="3"/>
  <c r="J155" i="3"/>
  <c r="G149" i="3"/>
  <c r="H149" i="3"/>
  <c r="I149" i="3"/>
  <c r="J149" i="3"/>
  <c r="G145" i="3"/>
  <c r="H145" i="3"/>
  <c r="I145" i="3"/>
  <c r="J145" i="3"/>
  <c r="G133" i="3"/>
  <c r="G132" i="3" s="1"/>
  <c r="H133" i="3"/>
  <c r="H132" i="3" s="1"/>
  <c r="I133" i="3"/>
  <c r="I132" i="3" s="1"/>
  <c r="J133" i="3"/>
  <c r="J132" i="3" s="1"/>
  <c r="G127" i="3"/>
  <c r="G126" i="3" s="1"/>
  <c r="H127" i="3"/>
  <c r="H126" i="3" s="1"/>
  <c r="I127" i="3"/>
  <c r="I126" i="3" s="1"/>
  <c r="J127" i="3"/>
  <c r="J126" i="3" s="1"/>
  <c r="G128" i="3"/>
  <c r="H128" i="3"/>
  <c r="I128" i="3"/>
  <c r="J128" i="3"/>
  <c r="G124" i="3"/>
  <c r="H124" i="3"/>
  <c r="I124" i="3"/>
  <c r="J124" i="3"/>
  <c r="G122" i="3"/>
  <c r="G121" i="3" s="1"/>
  <c r="H122" i="3"/>
  <c r="H121" i="3" s="1"/>
  <c r="I122" i="3"/>
  <c r="I121" i="3" s="1"/>
  <c r="J122" i="3"/>
  <c r="G117" i="3"/>
  <c r="H117" i="3"/>
  <c r="I117" i="3"/>
  <c r="J117" i="3"/>
  <c r="F117" i="3"/>
  <c r="J89" i="3"/>
  <c r="G106" i="3"/>
  <c r="H106" i="3"/>
  <c r="I106" i="3"/>
  <c r="G104" i="3"/>
  <c r="G103" i="3" s="1"/>
  <c r="H104" i="3"/>
  <c r="H103" i="3" s="1"/>
  <c r="I104" i="3"/>
  <c r="I103" i="3" s="1"/>
  <c r="J104" i="3"/>
  <c r="G100" i="3"/>
  <c r="H100" i="3"/>
  <c r="I100" i="3"/>
  <c r="J100" i="3"/>
  <c r="G101" i="3"/>
  <c r="H101" i="3"/>
  <c r="I101" i="3"/>
  <c r="J101" i="3"/>
  <c r="F101" i="3"/>
  <c r="G95" i="3"/>
  <c r="H95" i="3"/>
  <c r="I95" i="3"/>
  <c r="J95" i="3"/>
  <c r="G93" i="3"/>
  <c r="H93" i="3"/>
  <c r="I93" i="3"/>
  <c r="J93" i="3"/>
  <c r="F89" i="3"/>
  <c r="G89" i="3"/>
  <c r="H89" i="3"/>
  <c r="I89" i="3"/>
  <c r="G76" i="3"/>
  <c r="H76" i="3"/>
  <c r="I76" i="3"/>
  <c r="J76" i="3"/>
  <c r="G61" i="3"/>
  <c r="G60" i="3" s="1"/>
  <c r="G59" i="3" s="1"/>
  <c r="G58" i="3" s="1"/>
  <c r="G57" i="3" s="1"/>
  <c r="H61" i="3"/>
  <c r="H60" i="3" s="1"/>
  <c r="H59" i="3" s="1"/>
  <c r="H58" i="3" s="1"/>
  <c r="H57" i="3" s="1"/>
  <c r="I61" i="3"/>
  <c r="I60" i="3" s="1"/>
  <c r="I59" i="3" s="1"/>
  <c r="I58" i="3" s="1"/>
  <c r="I57" i="3" s="1"/>
  <c r="J61" i="3"/>
  <c r="J40" i="3"/>
  <c r="J35" i="3"/>
  <c r="F32" i="3"/>
  <c r="G32" i="3"/>
  <c r="H32" i="3"/>
  <c r="I32" i="3"/>
  <c r="J32" i="3"/>
  <c r="J25" i="3"/>
  <c r="J24" i="3" s="1"/>
  <c r="G55" i="3"/>
  <c r="H55" i="3"/>
  <c r="I55" i="3"/>
  <c r="J55" i="3"/>
  <c r="G40" i="3"/>
  <c r="H40" i="3"/>
  <c r="I40" i="3"/>
  <c r="G35" i="3"/>
  <c r="G31" i="3" s="1"/>
  <c r="H35" i="3"/>
  <c r="I35" i="3"/>
  <c r="H31" i="3"/>
  <c r="I31" i="3"/>
  <c r="G25" i="3"/>
  <c r="G24" i="3" s="1"/>
  <c r="H25" i="3"/>
  <c r="H24" i="3" s="1"/>
  <c r="I25" i="3"/>
  <c r="I24" i="3" s="1"/>
  <c r="G18" i="3"/>
  <c r="G17" i="3" s="1"/>
  <c r="H18" i="3"/>
  <c r="H17" i="3" s="1"/>
  <c r="I18" i="3"/>
  <c r="I17" i="3" s="1"/>
  <c r="H177" i="3" l="1"/>
  <c r="J239" i="3"/>
  <c r="H30" i="3"/>
  <c r="H88" i="3"/>
  <c r="J222" i="3"/>
  <c r="K82" i="3"/>
  <c r="F79" i="3"/>
  <c r="K80" i="3"/>
  <c r="J79" i="3"/>
  <c r="K208" i="3"/>
  <c r="H192" i="3"/>
  <c r="H191" i="3" s="1"/>
  <c r="I192" i="3"/>
  <c r="I191" i="3" s="1"/>
  <c r="G144" i="3"/>
  <c r="K32" i="3"/>
  <c r="K101" i="3"/>
  <c r="K89" i="3"/>
  <c r="I177" i="3"/>
  <c r="K117" i="3"/>
  <c r="G177" i="3"/>
  <c r="J103" i="3"/>
  <c r="J17" i="3"/>
  <c r="J60" i="3"/>
  <c r="J121" i="3"/>
  <c r="J144" i="3"/>
  <c r="I30" i="3"/>
  <c r="J106" i="3"/>
  <c r="K223" i="3"/>
  <c r="G30" i="3"/>
  <c r="I88" i="3"/>
  <c r="I87" i="3" s="1"/>
  <c r="I144" i="3"/>
  <c r="G88" i="3"/>
  <c r="G87" i="3" s="1"/>
  <c r="J177" i="3"/>
  <c r="J88" i="3"/>
  <c r="H115" i="3"/>
  <c r="I115" i="3"/>
  <c r="G115" i="3"/>
  <c r="J116" i="3"/>
  <c r="H116" i="3"/>
  <c r="I116" i="3"/>
  <c r="G116" i="3"/>
  <c r="H87" i="3"/>
  <c r="J31" i="3"/>
  <c r="J78" i="3" l="1"/>
  <c r="K79" i="3"/>
  <c r="G16" i="3"/>
  <c r="J30" i="3"/>
  <c r="J87" i="3"/>
  <c r="J115" i="3"/>
  <c r="J192" i="3"/>
  <c r="J191" i="3" s="1"/>
  <c r="I16" i="3"/>
  <c r="J16" i="3" l="1"/>
  <c r="F216" i="3"/>
  <c r="K216" i="3" s="1"/>
  <c r="F237" i="3" l="1"/>
  <c r="K237" i="3" s="1"/>
  <c r="F189" i="3"/>
  <c r="F166" i="3"/>
  <c r="K166" i="3" s="1"/>
  <c r="F155" i="3"/>
  <c r="K155" i="3" s="1"/>
  <c r="F127" i="3"/>
  <c r="F93" i="3"/>
  <c r="K93" i="3" s="1"/>
  <c r="K127" i="3" l="1"/>
  <c r="F177" i="3"/>
  <c r="K177" i="3" s="1"/>
  <c r="K189" i="3"/>
  <c r="F18" i="3"/>
  <c r="K18" i="3" s="1"/>
  <c r="F133" i="3" l="1"/>
  <c r="F132" i="3" s="1"/>
  <c r="F126" i="3" s="1"/>
  <c r="F218" i="3"/>
  <c r="K218" i="3" s="1"/>
  <c r="F214" i="3"/>
  <c r="K43" i="3"/>
  <c r="K214" i="3" l="1"/>
  <c r="K133" i="3"/>
  <c r="K255" i="3"/>
  <c r="K132" i="3" l="1"/>
  <c r="K126" i="3"/>
  <c r="F196" i="3"/>
  <c r="K196" i="3" s="1"/>
  <c r="F241" i="3" l="1"/>
  <c r="K241" i="3" s="1"/>
  <c r="F205" i="3"/>
  <c r="K205" i="3" s="1"/>
  <c r="F270" i="3" l="1"/>
  <c r="F269" i="3" s="1"/>
  <c r="K271" i="3"/>
  <c r="F104" i="3"/>
  <c r="K269" i="3" l="1"/>
  <c r="K270" i="3"/>
  <c r="F103" i="3"/>
  <c r="K103" i="3" s="1"/>
  <c r="K104" i="3"/>
  <c r="F149" i="3"/>
  <c r="K149" i="3" s="1"/>
  <c r="F157" i="3" l="1"/>
  <c r="K157" i="3" s="1"/>
  <c r="F251" i="3"/>
  <c r="K251" i="3" s="1"/>
  <c r="F244" i="3" l="1"/>
  <c r="F249" i="3"/>
  <c r="K249" i="3" s="1"/>
  <c r="F220" i="3"/>
  <c r="F193" i="3" s="1"/>
  <c r="K244" i="3" l="1"/>
  <c r="K220" i="3"/>
  <c r="F212" i="3"/>
  <c r="F151" i="3"/>
  <c r="F211" i="3" l="1"/>
  <c r="K211" i="3" s="1"/>
  <c r="K212" i="3"/>
  <c r="F150" i="3"/>
  <c r="K150" i="3" s="1"/>
  <c r="K151" i="3"/>
  <c r="F25" i="3"/>
  <c r="F95" i="3"/>
  <c r="F124" i="3"/>
  <c r="K124" i="3" s="1"/>
  <c r="F78" i="3"/>
  <c r="K78" i="3" s="1"/>
  <c r="F233" i="3"/>
  <c r="K233" i="3" s="1"/>
  <c r="K38" i="3"/>
  <c r="F55" i="3"/>
  <c r="K55" i="3" s="1"/>
  <c r="F76" i="3"/>
  <c r="K76" i="3" s="1"/>
  <c r="F17" i="3"/>
  <c r="F122" i="3"/>
  <c r="K122" i="3" s="1"/>
  <c r="F65" i="3"/>
  <c r="K65" i="3" s="1"/>
  <c r="F247" i="3"/>
  <c r="F235" i="3"/>
  <c r="K235" i="3" s="1"/>
  <c r="F229" i="3"/>
  <c r="K229" i="3" s="1"/>
  <c r="F231" i="3"/>
  <c r="K231" i="3" s="1"/>
  <c r="F227" i="3"/>
  <c r="F40" i="3"/>
  <c r="K40" i="3" s="1"/>
  <c r="K37" i="3"/>
  <c r="F35" i="3"/>
  <c r="K35" i="3" s="1"/>
  <c r="F100" i="3"/>
  <c r="F168" i="3"/>
  <c r="K168" i="3" s="1"/>
  <c r="F175" i="3"/>
  <c r="K175" i="3" s="1"/>
  <c r="F128" i="3"/>
  <c r="K128" i="3" s="1"/>
  <c r="K260" i="3"/>
  <c r="H175" i="3"/>
  <c r="H144" i="3" s="1"/>
  <c r="H16" i="3" s="1"/>
  <c r="K262" i="3"/>
  <c r="F45" i="3"/>
  <c r="K45" i="3" s="1"/>
  <c r="F49" i="3"/>
  <c r="K49" i="3" s="1"/>
  <c r="F51" i="3"/>
  <c r="K51" i="3" s="1"/>
  <c r="F61" i="3"/>
  <c r="K61" i="3" s="1"/>
  <c r="F63" i="3"/>
  <c r="K63" i="3" s="1"/>
  <c r="F69" i="3"/>
  <c r="F72" i="3"/>
  <c r="K72" i="3" s="1"/>
  <c r="F74" i="3"/>
  <c r="K74" i="3" s="1"/>
  <c r="F116" i="3"/>
  <c r="K116" i="3" s="1"/>
  <c r="F139" i="3"/>
  <c r="F145" i="3"/>
  <c r="K159" i="3"/>
  <c r="F178" i="3"/>
  <c r="K178" i="3" s="1"/>
  <c r="F180" i="3"/>
  <c r="K180" i="3" s="1"/>
  <c r="F182" i="3"/>
  <c r="K182" i="3" s="1"/>
  <c r="F185" i="3"/>
  <c r="K185" i="3" s="1"/>
  <c r="K247" i="3" l="1"/>
  <c r="F239" i="3"/>
  <c r="F222" i="3"/>
  <c r="F210" i="3"/>
  <c r="K193" i="3" s="1"/>
  <c r="F138" i="3"/>
  <c r="K138" i="3" s="1"/>
  <c r="K139" i="3"/>
  <c r="F68" i="3"/>
  <c r="K68" i="3" s="1"/>
  <c r="K69" i="3"/>
  <c r="K264" i="3"/>
  <c r="K266" i="3"/>
  <c r="K17" i="3"/>
  <c r="F24" i="3"/>
  <c r="K24" i="3" s="1"/>
  <c r="K25" i="3"/>
  <c r="F144" i="3"/>
  <c r="K144" i="3" s="1"/>
  <c r="K145" i="3"/>
  <c r="K210" i="3"/>
  <c r="F106" i="3"/>
  <c r="K106" i="3" s="1"/>
  <c r="K107" i="3"/>
  <c r="F88" i="3"/>
  <c r="K88" i="3" s="1"/>
  <c r="K95" i="3"/>
  <c r="F99" i="3"/>
  <c r="K100" i="3"/>
  <c r="K222" i="3"/>
  <c r="K227" i="3"/>
  <c r="F60" i="3"/>
  <c r="K60" i="3" s="1"/>
  <c r="F121" i="3"/>
  <c r="F31" i="3"/>
  <c r="F48" i="3"/>
  <c r="F71" i="3"/>
  <c r="K239" i="3" l="1"/>
  <c r="F192" i="3"/>
  <c r="F191" i="3" s="1"/>
  <c r="F87" i="3"/>
  <c r="K87" i="3" s="1"/>
  <c r="F30" i="3"/>
  <c r="K31" i="3"/>
  <c r="F44" i="3"/>
  <c r="K44" i="3" s="1"/>
  <c r="K48" i="3"/>
  <c r="F67" i="3"/>
  <c r="K67" i="3" s="1"/>
  <c r="K71" i="3"/>
  <c r="F98" i="3"/>
  <c r="K98" i="3" s="1"/>
  <c r="K99" i="3"/>
  <c r="K259" i="3"/>
  <c r="F115" i="3"/>
  <c r="K115" i="3" s="1"/>
  <c r="K121" i="3"/>
  <c r="K191" i="3" l="1"/>
  <c r="K192" i="3"/>
  <c r="K258" i="3"/>
  <c r="J285" i="3"/>
  <c r="K30" i="3"/>
  <c r="F16" i="3"/>
  <c r="F285" i="3" s="1"/>
  <c r="K285" i="3" l="1"/>
  <c r="K16" i="3"/>
  <c r="F15" i="3"/>
</calcChain>
</file>

<file path=xl/sharedStrings.xml><?xml version="1.0" encoding="utf-8"?>
<sst xmlns="http://schemas.openxmlformats.org/spreadsheetml/2006/main" count="588" uniqueCount="525">
  <si>
    <t>Доходы бюджета - ИТОГО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</si>
  <si>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</si>
  <si>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</si>
  <si>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</si>
  <si>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</si>
  <si>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</si>
  <si>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</si>
  <si>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</si>
  <si>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</si>
  <si>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</si>
  <si>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</si>
  <si>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</si>
  <si>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</si>
  <si>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000 10601030100000110</t>
  </si>
  <si>
    <t>Налог на игорный бизнес</t>
  </si>
  <si>
    <t>Земельный налог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</si>
  <si>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</si>
  <si>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</si>
  <si>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000 10606013100000110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</si>
  <si>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</si>
  <si>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</si>
  <si>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000 10606023100000110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</si>
  <si>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</si>
  <si>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</si>
  <si>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</si>
  <si>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</si>
  <si>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</si>
  <si>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</si>
  <si>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государственную регистрацию, а также за совершение прочих юридически значимых действий</t>
  </si>
  <si>
    <t>ЗАДОЛЖЕННОСТЬ И ПЕРЕРАСЧЕТЫ ПО ОТМЕНЕННЫМ НАЛОГАМ, СБОРАМ И ИНЫМ ОБЯЗАТЕЛЬНЫМ ПЛАТЕЖАМ</t>
  </si>
  <si>
    <t>Налоги на имущество</t>
  </si>
  <si>
    <t>Земельный налог (по обязательствам, возникшим до 1 января 2006 года)</t>
  </si>
  <si>
    <t>Земельный налог (по обязательствам, возникшим до 1 января 2006 года), мобилизуемый на территориях поселений</t>
  </si>
  <si>
    <t>000 10904050100000110</t>
  </si>
  <si>
    <t>Прочие налоги и сборы (по отмененным местным налогам и сборам)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</si>
  <si>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</si>
  <si>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</si>
  <si>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</si>
  <si>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000 10907030050000110</t>
  </si>
  <si>
    <t>Прочие местные налоги и сборы</t>
  </si>
  <si>
    <t>000 10907050000000110</t>
  </si>
  <si>
    <t>Прочие местные налоги и сборы, мобилизуемые на территориях муниципальных районов</t>
  </si>
  <si>
    <t>000 10907050050000110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</si>
  <si>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</si>
  <si>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</si>
  <si>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автономных учреждений)</t>
  </si>
  <si>
    <t>000 11105035100000120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</si>
  <si>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</si>
  <si>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</si>
  <si>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</si>
  <si>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</si>
  <si>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</si>
  <si>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</si>
  <si>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000 11402033100000410</t>
  </si>
  <si>
    <t>Доходы от продажи земельных участков, государственная собственность на  которые  не  разграничена и которые расположены в границах поселений</t>
  </si>
  <si>
    <t>АДМИНИСТРАТИВНЫЕ ПЛАТЕЖИ И СБОРЫ</t>
  </si>
  <si>
    <t>Платежи, взимаемые государственными и муниципальными организациями за выполнение определенных функций</t>
  </si>
  <si>
    <t>Платежи, взимаемые организациями муниципальных районов за выполнение определенных функций</t>
  </si>
  <si>
    <t>ШТРАФЫ, САНКЦИИ, ВОЗМЕЩЕНИЕ УЩЕРБА</t>
  </si>
  <si>
    <t>Денежные взыскания (штрафы) за нарушение законодательства о налогах и сборах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</si>
  <si>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</si>
  <si>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</si>
  <si>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</si>
  <si>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Денежные взыскания (штрафы) за нарушение законодательства об охране и использовании животного мира</t>
  </si>
  <si>
    <t>Денежные взыскания (штрафы) за нарушение законодательства в области охраны окружающей среды</t>
  </si>
  <si>
    <t>Денежные взыскания (штрафы) за нарушение земельного законодательства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</si>
  <si>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</si>
  <si>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</si>
  <si>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</si>
  <si>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ПРОЧИЕ НЕНАЛОГОВЫЕ ДОХОДЫ</t>
  </si>
  <si>
    <t>Невыясненные поступления</t>
  </si>
  <si>
    <t>Невыясненные поступления, зачисляемые в бюджеты муниципальных районов</t>
  </si>
  <si>
    <t>000 11701050050000180</t>
  </si>
  <si>
    <t>Возмещение потерь сельскохозяйственного производства, связанных с изъятием сельскохозяйственных угодий (по обязательствам, возникшим до 1 января 2008 года)</t>
  </si>
  <si>
    <t>Возмещение потерь сельскохозяйственного производства, связанных с изъятием сельскохозяйственных угодий, расположенных на территориях поселений (по обязательствам, возникшим до 1 января 2008 года)</t>
  </si>
  <si>
    <t>000 11702000100000180</t>
  </si>
  <si>
    <t>Прочие неналоговые доходы</t>
  </si>
  <si>
    <t>Прочие неналоговые доходы бюджетов поселений</t>
  </si>
  <si>
    <t>000 11705050100000180</t>
  </si>
  <si>
    <t>Суммы по искам о возмещении вреда, причиненного окружающей среде</t>
  </si>
  <si>
    <t>000 11708000010000180</t>
  </si>
  <si>
    <t>ВОЗВРАТ ОСТАТКОВ СУБСИДИЙ И СУБВЕНЦИЙ ПРОШЛЫХ ЛЕТ</t>
  </si>
  <si>
    <t>000 11900000000000000</t>
  </si>
  <si>
    <t>Возврат остатков субсидий и субвенций из бюджетов муниципальных районов</t>
  </si>
  <si>
    <t>000 11905000050000151</t>
  </si>
  <si>
    <t>2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</si>
  <si>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транспорными средствами</t>
  </si>
  <si>
    <t>Доходы от реализации иного имущества, находящегося в собственности муниципальных районов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</si>
  <si>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поселений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</si>
  <si>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Наименование </t>
  </si>
  <si>
    <t xml:space="preserve">Код дохода </t>
  </si>
  <si>
    <t xml:space="preserve"> 10600000000000000</t>
  </si>
  <si>
    <t xml:space="preserve"> 10601000000000110</t>
  </si>
  <si>
    <t xml:space="preserve"> 10605000020000110</t>
  </si>
  <si>
    <t xml:space="preserve"> 10606000000000110</t>
  </si>
  <si>
    <t xml:space="preserve"> 10606010000000110</t>
  </si>
  <si>
    <t xml:space="preserve"> 10606020000000110</t>
  </si>
  <si>
    <t xml:space="preserve"> 10900000000000000</t>
  </si>
  <si>
    <t>10904000000000110</t>
  </si>
  <si>
    <t xml:space="preserve"> 10904050000000110</t>
  </si>
  <si>
    <t xml:space="preserve"> 10907000000000110</t>
  </si>
  <si>
    <t xml:space="preserve"> 11702000000000180</t>
  </si>
  <si>
    <t xml:space="preserve"> 1 08 04000 01 0000</t>
  </si>
  <si>
    <t xml:space="preserve"> 1 11 07000 00 0000</t>
  </si>
  <si>
    <t xml:space="preserve"> 1 15 00000 00 0000</t>
  </si>
  <si>
    <t>1 15 02000 00 0000</t>
  </si>
  <si>
    <t xml:space="preserve"> 1 15 02050 05 0000</t>
  </si>
  <si>
    <t xml:space="preserve"> 1 17 01000 00 0000</t>
  </si>
  <si>
    <t xml:space="preserve"> 1 17 050000 00 000</t>
  </si>
  <si>
    <t xml:space="preserve"> 1 11 07010 00 0000</t>
  </si>
  <si>
    <t xml:space="preserve"> 1 00 00000 00 0000 000</t>
  </si>
  <si>
    <t xml:space="preserve"> 1 01 00000 00 0000 000</t>
  </si>
  <si>
    <t xml:space="preserve"> 1 01 02000 01 0000 110</t>
  </si>
  <si>
    <t xml:space="preserve"> 1 11 00000 00 0000 000</t>
  </si>
  <si>
    <t xml:space="preserve"> 1 11 05000 00 0000 120</t>
  </si>
  <si>
    <t xml:space="preserve"> 1 14 00000 00 0000 000</t>
  </si>
  <si>
    <t xml:space="preserve"> 1 14 02000 00 0000 000</t>
  </si>
  <si>
    <t>1 14 02033 05 0000 410</t>
  </si>
  <si>
    <t xml:space="preserve"> 1 14 06000 00 0000 430</t>
  </si>
  <si>
    <t xml:space="preserve"> 1 01 02010 01 0000 110</t>
  </si>
  <si>
    <t>1 01 02030 01 0000 110</t>
  </si>
  <si>
    <t>1 01 02040 01 0000 110</t>
  </si>
  <si>
    <t xml:space="preserve"> 1 05 00000 00 0000 000</t>
  </si>
  <si>
    <t xml:space="preserve"> 1 05 01000 00 0000 110</t>
  </si>
  <si>
    <t xml:space="preserve"> 1 05 01010 01 0000 110</t>
  </si>
  <si>
    <t xml:space="preserve"> 1 05 01020 01 0000 110</t>
  </si>
  <si>
    <t xml:space="preserve"> 1 05 02000 02 0000 110</t>
  </si>
  <si>
    <t xml:space="preserve"> 1 05 03000 01 0000 110</t>
  </si>
  <si>
    <t>1 08 07140 01 0000 110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</si>
  <si>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</si>
  <si>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</si>
  <si>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</si>
  <si>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</si>
  <si>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1 11 05010 00 0000 120</t>
  </si>
  <si>
    <t xml:space="preserve"> 1 12 00000 00 0000 000</t>
  </si>
  <si>
    <t xml:space="preserve"> 1 12 01000 01 0000 120</t>
  </si>
  <si>
    <t xml:space="preserve"> 1 14 06014 10 0000 430</t>
  </si>
  <si>
    <t xml:space="preserve"> 1 16 00000 00 0000 000</t>
  </si>
  <si>
    <t xml:space="preserve"> 1 16 03000 00 0000 140</t>
  </si>
  <si>
    <t>1 16 03010 01 0000 140</t>
  </si>
  <si>
    <t>1 16 03030 01 0000 140</t>
  </si>
  <si>
    <t xml:space="preserve"> 1 16 06000 01 0000 140</t>
  </si>
  <si>
    <t xml:space="preserve"> 1 16 08000 01 0000 140</t>
  </si>
  <si>
    <t xml:space="preserve"> 1 16 25020 01 0000 140</t>
  </si>
  <si>
    <t xml:space="preserve"> 1 16 25060 01 0000 140</t>
  </si>
  <si>
    <t xml:space="preserve"> 1 16 28000 01 0000 140</t>
  </si>
  <si>
    <t>1 16 90050 05 0000 140</t>
  </si>
  <si>
    <t xml:space="preserve"> 1 16 90000 00 0000 140</t>
  </si>
  <si>
    <t>БЕЗВОЗМЕЗДНЫЕ ПОСТУПЛЕНИЯ</t>
  </si>
  <si>
    <t>2 00 00000 00 0000 000</t>
  </si>
  <si>
    <t>2 02 00000 00 0000 000</t>
  </si>
  <si>
    <t>Безвозмездные поступления от других бюджетов бюджетной системы Российской Федерации</t>
  </si>
  <si>
    <t>2 02 02068 05 0000 151</t>
  </si>
  <si>
    <t>Субсидии бюджетам муниципальных районов на комплектование книжных фондов библиотек муниципальных образований</t>
  </si>
  <si>
    <t>Прочие субсидии бюджетам муниципальных районов</t>
  </si>
  <si>
    <t>2 02 02024 05 0000 151</t>
  </si>
  <si>
    <t>Субсидии бюджетам муниципальных районов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</si>
  <si>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 xml:space="preserve">Субвенции бюджетам субъетов Российской Федерации и муниципальных образований 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</si>
  <si>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</si>
  <si>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2 02 03021 05 0000 151</t>
  </si>
  <si>
    <t>Субвенции бюджетам муниципальных районов на ежемесячное денежное вознаграждение за классное руководство</t>
  </si>
  <si>
    <t>Субвенции бюджетам муниципальных районов на выполнение передаваемых полномочий субъектов Российской Федерации</t>
  </si>
  <si>
    <t>Иные межбюджетные трансферты</t>
  </si>
  <si>
    <t>2 02 04005 05 0000 151</t>
  </si>
  <si>
    <t>Межбюджетные трансферты, передаваемые бюджетам муниципальных районов на обеспечение равного с Министерством внутренних дел Российской Федерации повышения денежного довольствия сотрудникам и заработной платы работникам подразделений милиции общественной безопасности и социальных выплат</t>
  </si>
  <si>
    <t>ВСЕГО ДОХОДОВ</t>
  </si>
  <si>
    <t>ДОХОДЫ ОТ ПРЕДПРИНИМАТЕЛЬСКОЙ И ИНОЙ ПРИНОСЯЩЕЙ ДОХОД ДЕЯТЕЛЬНОСТИ</t>
  </si>
  <si>
    <t>3 00 00000 00 0000 000</t>
  </si>
  <si>
    <t>3 02 00000 00 0000 000</t>
  </si>
  <si>
    <t>Рыночные продажи товаров и услуг</t>
  </si>
  <si>
    <t>3 02 01000 00 0000 130</t>
  </si>
  <si>
    <t>3 02 01050 05 0000 130</t>
  </si>
  <si>
    <t>3 03 00000 00 0000 000</t>
  </si>
  <si>
    <t>Безвозмездные поступления от предпринимательской и иной приносящей доход деятельности</t>
  </si>
  <si>
    <t>Прочие безвозмездные поступления учреждениям, находящимся в ведении органов местного самоуправления муниципальных районов</t>
  </si>
  <si>
    <t>3 02 02000 00 0000 440</t>
  </si>
  <si>
    <t>3 02 02050 05 0000 440</t>
  </si>
  <si>
    <t>Прочие безвозмездные поступления</t>
  </si>
  <si>
    <t>ДКД</t>
  </si>
  <si>
    <t>Субвенции бюджетам муниципальных районов на государственную регистрацию актов гражданского состояния</t>
  </si>
  <si>
    <t>2 02 02089 05 0001 151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</si>
  <si>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</si>
  <si>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 xml:space="preserve"> 1 16 25030 01 0000 140</t>
  </si>
  <si>
    <t xml:space="preserve"> 1 16 25050 01 0000 140</t>
  </si>
  <si>
    <t>500*</t>
  </si>
  <si>
    <t>3 03 99050 05 0000 180</t>
  </si>
  <si>
    <t>3 03 99000 00 0000 180</t>
  </si>
  <si>
    <t>2 02 04012 05 0000 151</t>
  </si>
  <si>
    <t>Гранты, премии, добровольные пожертвования муниципальным учреждениям, находящимися в ведении органов местного самоуправления муниципальных районов</t>
  </si>
  <si>
    <t>3 03 03050 05 0000 180</t>
  </si>
  <si>
    <t>Субсидии бюджета муниципальных районов на обеспечение жильем молодых семей</t>
  </si>
  <si>
    <t>2 02 02008 05 0000 151</t>
  </si>
  <si>
    <t>Субсидии бюджетам муниципальных районов на реализацию федеральных целевых программ</t>
  </si>
  <si>
    <t>Доходы от оказания  услуг учреждениями, находящимися в ведении органов местного самоуправления муниципальных районов</t>
  </si>
  <si>
    <t xml:space="preserve">Доходы от продажи земельных участков, государственная  собственность на которые не разграничена </t>
  </si>
  <si>
    <t xml:space="preserve"> 1 14 06010 00 0000 430</t>
  </si>
  <si>
    <t>1 05 01040 02 0000 110</t>
  </si>
  <si>
    <t>Доходы от оказания услуг</t>
  </si>
  <si>
    <t xml:space="preserve"> 1 16 33000 00 0000 140</t>
  </si>
  <si>
    <t xml:space="preserve"> 1 16 33050 05 0000 140</t>
  </si>
  <si>
    <t>Прочие межбюджетные трансферты, передаваемые бюджетам</t>
  </si>
  <si>
    <t>1 11 07 00000 0000 120</t>
  </si>
  <si>
    <t>1 11 07015 05 0000 120</t>
  </si>
  <si>
    <t>Государственная пошлина за выдачу разрешения на установку рекламной реконструкции</t>
  </si>
  <si>
    <t>1 08 07150 01 0000 110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</si>
  <si>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</si>
  <si>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500* - доходы от приносящей доход деятельности казенных учреждений</t>
  </si>
  <si>
    <t xml:space="preserve"> 1 05 01011 01 0000 110</t>
  </si>
  <si>
    <t xml:space="preserve"> 1 05 01021 01 0000 110</t>
  </si>
  <si>
    <t>1 05 01041 02 0000 110</t>
  </si>
  <si>
    <t xml:space="preserve"> 1 05 02010 02 0000 110</t>
  </si>
  <si>
    <t xml:space="preserve"> 1 05 03010 01 0000 110</t>
  </si>
  <si>
    <t xml:space="preserve"> 1 11 05013 10 0000 120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</si>
  <si>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</si>
  <si>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</si>
  <si>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1 14 02050 05 0000 410</t>
  </si>
  <si>
    <t>1 14 06013 10 0000 430</t>
  </si>
  <si>
    <t>Субвенции бюджетам на государственную регистрацию актов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</si>
  <si>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</si>
  <si>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 </t>
  </si>
  <si>
    <t>ДОХОДЫ ОТ ОКАЗАНИЯ ПЛАТНЫХ УСЛУГ (РАБОТ) И КОМПЕНСАЦИИ ЗАТРАТ ГОСУДАРСТВА</t>
  </si>
  <si>
    <t xml:space="preserve"> 1 13 00000 00 0000 000</t>
  </si>
  <si>
    <t xml:space="preserve"> 1 13 01990 00 0000 130 </t>
  </si>
  <si>
    <t>Прочие доходы от оказания платных услуг (работ)</t>
  </si>
  <si>
    <t xml:space="preserve">Прочие доходы от оказания платных услуг (работ) получателями средств бюджетов муниципальных районов </t>
  </si>
  <si>
    <t xml:space="preserve"> 1 13 01995 05 0000 130</t>
  </si>
  <si>
    <t>Прочие доходы от компенсации затрат государства</t>
  </si>
  <si>
    <t>Плата за выбросы загрязняющих веществ в атмосферный воздух стационарными объектами</t>
  </si>
  <si>
    <t>1 12 01010 01 0000 120</t>
  </si>
  <si>
    <t>Налог, взимаемый в виде стоимости патента в связи с применением упрощенной системы налогообложения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</si>
  <si>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</si>
  <si>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1 12 01020 01 0000 120</t>
  </si>
  <si>
    <t>1 12 01030 01 0000 120</t>
  </si>
  <si>
    <t>1 12 01040 01 0000 120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</si>
  <si>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</si>
  <si>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</si>
  <si>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</si>
  <si>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 1 13 02060 00 0000 130</t>
  </si>
  <si>
    <t>Доходы, поступающие в порядке возмещения расходов, понесенных в связи с эксплуатацией имущества</t>
  </si>
  <si>
    <t xml:space="preserve"> 1 13 02065 05 0000 130</t>
  </si>
  <si>
    <t xml:space="preserve"> 1 13 02000 00 0000 130 </t>
  </si>
  <si>
    <t>1 11 07010 00 0000 120</t>
  </si>
  <si>
    <t xml:space="preserve"> 1 16 25000 00 0000 140</t>
  </si>
  <si>
    <t>Субвенции местным бюджетам на выполнение передаваемых полномочий субъектов Российской Федерации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</si>
  <si>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</si>
  <si>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Доходы от оказания платных услуг (работ)</t>
  </si>
  <si>
    <t xml:space="preserve"> 1 13 01000 00 0000 130 </t>
  </si>
  <si>
    <t>Доходы, поступающие в порядке возмещения расходов, понесенных в связи с эксплуатацией имущества муниципальных районов</t>
  </si>
  <si>
    <t>Денежные взыскания (штрафы) за нарушение законодательства Российской Федерациим об особо охраняемых природных территориях</t>
  </si>
  <si>
    <t>1 05 04000 02 0000 110</t>
  </si>
  <si>
    <t>1 05 04020 02 0000 110</t>
  </si>
  <si>
    <t>Субсидии бюджетам муниципальных районов на обеспечение мероприятий по капитальному ремонту многоквартирных домов и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</si>
  <si>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2 02 02088 05 0000 151</t>
  </si>
  <si>
    <t>2 02 02089 05 0000 151</t>
  </si>
  <si>
    <t>Прочие субсидии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</si>
  <si>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</si>
  <si>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Субвенции бюджетам муниципальных образований на ежемесячное денежное вознаграждение за классное руководство</t>
  </si>
  <si>
    <t>2 02 03021 00 0000 151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</si>
  <si>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</si>
  <si>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</si>
  <si>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</si>
  <si>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бюджетными учреждениями остатков субсидий прошлых лет</t>
  </si>
  <si>
    <t>2 18 00000 00 0000 000</t>
  </si>
  <si>
    <t xml:space="preserve"> ЗАДОЛЖЕННОСТЬ И ПЕРЕРАСЧЕТЫ ПО ОТМЕНЕННЫМ НАЛОГАМ И СБОРАМ И ИНЫМ ОБЯЗАТЕЛЬНЫМ ПЛАТЕЖАМ    
</t>
  </si>
  <si>
    <t xml:space="preserve">   1 09 00000 00 0000 000
</t>
  </si>
  <si>
    <t>1 09 07033 05 0000 110</t>
  </si>
  <si>
    <t>1 09 07053 05 0000 110</t>
  </si>
  <si>
    <t>Прочие  доходы  от  компенсации   затрат бюджетов муниципальных районов</t>
  </si>
  <si>
    <t>Прочие  доходы  от  компенсации   затрат государства</t>
  </si>
  <si>
    <t>НАЛОГИ НА ТОВАРЫ (РАБОТЫ, УСЛУГИ), РЕАЛИЗУЕМЫЕ НА ТЕРРИТОРИИ РОССИЙСКОЙ ФЕДЕРАЦИИ</t>
  </si>
  <si>
    <t xml:space="preserve"> 1 03 00000 00 0000 000</t>
  </si>
  <si>
    <t>Акцизы по подакцизным товарам (продукции), производимым на территории Российской Федерации</t>
  </si>
  <si>
    <t xml:space="preserve"> 1 03 02000 01 0000 110</t>
  </si>
  <si>
    <t xml:space="preserve"> 1 16 43000 01 0000 140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</si>
  <si>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</si>
  <si>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2 02 02089 00 0000 151</t>
  </si>
  <si>
    <r>
      <t>Субсидии бюджетам муниципальных образований  на обеспечение мероприятий по капитальному  ремонту многоквартирных домов</t>
    </r>
    <r>
      <rPr>
        <sz val="10"/>
        <color indexed="8"/>
        <rFont val="Times New Roman"/>
        <family val="1"/>
        <charset val="204"/>
      </rPr>
      <t xml:space="preserve">, переселению граждан из аварийного жилищного фонда и модернизации систем коммунальной инфраструктуры </t>
    </r>
    <r>
      <rPr>
        <sz val="10"/>
        <rFont val="Times New Roman"/>
        <family val="1"/>
        <charset val="204"/>
      </rPr>
      <t>за счет   средств бюджетов</t>
    </r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</si>
  <si>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</si>
  <si>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Субсидии  бюджетам муниципальных районов на обеспечение мероприятий по капитальному ремонту многоквартирных домов за счет средств бюджетов</t>
  </si>
  <si>
    <t>1 03 02230 01 0000 110</t>
  </si>
  <si>
    <t>1 03 02240 01 0000 110</t>
  </si>
  <si>
    <t>1 03 02250 01 0000 110</t>
  </si>
  <si>
    <t>1 03 02260 01 0000 110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</si>
  <si>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</si>
  <si>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</si>
  <si>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Доходы от возмещения ущерба при возникновении страховых случаев</t>
  </si>
  <si>
    <t>Налог, взимаемый в связи  с  применением   патентной    системы    налогообложения,  зачисляемый  в   бюджеты   муниципальных
районов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</si>
  <si>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</si>
  <si>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2 02 04052 00 0000 151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</si>
  <si>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</si>
  <si>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2 02 04052 05 0000 151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</si>
  <si>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</si>
  <si>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</si>
  <si>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2 02 04081 05 0000 151</t>
  </si>
  <si>
    <t>Межбюджетные трансферты, передаваемые бюджетам муниципальных районов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</si>
  <si>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Межбюджетные трансферты, передаваемые бюджетам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</si>
  <si>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2 02 04081 00 0000 151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</si>
  <si>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поселений, а также средства от продажи права на заключение договоров аренды указанных земельных участков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</si>
  <si>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</si>
  <si>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</si>
  <si>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</si>
  <si>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</si>
  <si>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государственная  собственность на которые не разграничена и которые расположены в границах сельских поселений</t>
  </si>
  <si>
    <t>2 02 02089 05 0002 151</t>
  </si>
  <si>
    <t>Субсидии 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</si>
  <si>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 xml:space="preserve">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</si>
  <si>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</si>
  <si>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 xml:space="preserve"> 1 16 21050 05 0000 140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</si>
  <si>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</si>
  <si>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Денежные взыскания (штрафы) за нарушение законодательства о налогах и сборах, предусмотренные статьями 116, 118, 119.1, пунктами 1 и 2 статьи 120, статьями 125, 126, 128, 129, 129.1, 132, 133, 134, 135, 135.1 Налогового кодекса Российской Федерации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</si>
  <si>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</si>
  <si>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Денежные взыскания (штрафы) за нарушение законодательства Российской Федерации о контрактной системе в сыере закупок  товаров, услуг для обеспечения государственных и муниципальных нужд</t>
  </si>
  <si>
    <t>Денежные взыскания (штрафы) за нарушение законодательства Российской Федерации о контрактной системе в сыере закупок  товаров, услуг для обеспечения государственных и муниципальных нужд для нужд муниципальных районов</t>
  </si>
  <si>
    <t>НАЛОГИ, СБОРЫ И РЕГУЛЯРНЫЕ ПЛАТЕЖИ ЗА ПОЛЬЗОВАНИЕ ПРИРОДНЫМИ РЕСУРСАМИ</t>
  </si>
  <si>
    <t xml:space="preserve"> 1 07 00000 00 0000 000</t>
  </si>
  <si>
    <t xml:space="preserve">Налог на добычу общераспростараненных  полезных ископаемых </t>
  </si>
  <si>
    <t>Доходы от реализации имущества, находящегося в государственной и муниципальной собственности (за исключением движимого 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</si>
  <si>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</si>
  <si>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</si>
  <si>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Субсидии бюджетам бюджетной системы Российской Федерации  (межбюджетные субсидии)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</si>
  <si>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</si>
  <si>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</si>
  <si>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 xml:space="preserve">    1 13 02990 05 0000 130   </t>
  </si>
  <si>
    <t xml:space="preserve">    1 13 02995 05 0000 130   </t>
  </si>
  <si>
    <t xml:space="preserve"> 2 16 08000 01 0000 140</t>
  </si>
  <si>
    <t xml:space="preserve"> 3 16 08000 01 0000 140</t>
  </si>
  <si>
    <t xml:space="preserve"> 4 16 08000 01 0000 140</t>
  </si>
  <si>
    <t xml:space="preserve">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</si>
  <si>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</si>
  <si>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1 16 08020 01 0000 140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</si>
  <si>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</si>
  <si>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1 16 41000 01 0000 140</t>
  </si>
  <si>
    <t>Денежные взыскания (штрафы) за нарушение законодательства Российской Федерации об электроэнергетике</t>
  </si>
  <si>
    <t xml:space="preserve"> 1 16 45000 01 0000 140</t>
  </si>
  <si>
    <t>Денежные взыскания (штрафы) за нарушение законодательства Российской Федерации о промышленной безопасности</t>
  </si>
  <si>
    <t xml:space="preserve"> 1 13 01995 05 0001 130</t>
  </si>
  <si>
    <t xml:space="preserve"> 1 13 01995 05 0002 130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</si>
  <si>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 (МБТ от поселений в виде оказания финансовой помощи)</t>
  </si>
  <si>
    <t xml:space="preserve">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</si>
  <si>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</si>
  <si>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</si>
  <si>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</si>
  <si>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</si>
  <si>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</si>
  <si>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1 11 09045 05 0000 120</t>
  </si>
  <si>
    <t xml:space="preserve">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</si>
  <si>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</si>
  <si>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муниципальных районов (за исключением земельных участков)</t>
  </si>
  <si>
    <t>1 11 05075 05 0000 120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</si>
  <si>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</si>
  <si>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2 02 35120 00 0000 151</t>
  </si>
  <si>
    <t>2 02 35120 05 0000 151</t>
  </si>
  <si>
    <t>2 02 45160 05 0000 151</t>
  </si>
  <si>
    <t>2 02 45144 00 0000 151</t>
  </si>
  <si>
    <t>2 02 45144 05 0000 151</t>
  </si>
  <si>
    <t>Прочие межбюджетные трансферты, передаваемые бюджетам муниципальных районов (МБТ от поселений в виде оказания финансовой помощи)</t>
  </si>
  <si>
    <t>2 02 20299 05 0000 151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</si>
  <si>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</si>
  <si>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2 02 20302 00 0000 151</t>
  </si>
  <si>
    <t>Субсидии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</si>
  <si>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2 02 20302 05 0000 151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</si>
  <si>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</si>
  <si>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 xml:space="preserve"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 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</si>
  <si>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</si>
  <si>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2 02 20051 00 0000 151</t>
  </si>
  <si>
    <t>2 18 05010 05 0000 180</t>
  </si>
  <si>
    <t>Прочие межбюджетные трансферты, передаваемые бюджетам муниципальных районов (из бюджета РТ)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</si>
  <si>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</si>
  <si>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</si>
  <si>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Субсидия бюджетам на поддержку отрасли культуры</t>
  </si>
  <si>
    <t>Субсидия бюджетам муниципальных районов на поддержку отрасли культуры</t>
  </si>
  <si>
    <t>Субсидии бюджетам  на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</si>
  <si>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2 02 25558 00 0000 151</t>
  </si>
  <si>
    <t>Субсидии бюджетам муниципальных районов  на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</si>
  <si>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2 02 25558 05 0000 151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</si>
  <si>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</si>
  <si>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1 11 05013 05 0000 120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</si>
  <si>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</si>
  <si>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1 14 06013 05 0000 430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</si>
  <si>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</si>
  <si>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</si>
  <si>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</si>
  <si>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</si>
  <si>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</si>
  <si>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</si>
  <si>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</si>
  <si>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</si>
  <si>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</si>
  <si>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</si>
  <si>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</si>
  <si>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1 16 18000 00 0000 140</t>
  </si>
  <si>
    <t>Денежные взыскания (штрафы) за нарушение бюджетного законодательства Российской Федерации</t>
  </si>
  <si>
    <t>1 16 18050 05 0000 140</t>
  </si>
  <si>
    <t>Денежные взыскания (штрафы) за нарушение бюджетного законодательства (в части бюджетов муниципальных районов)</t>
  </si>
  <si>
    <t>1 16 30030 01 0000 140</t>
  </si>
  <si>
    <t>Прочие денежные взыскания (штрафы) за правонарушения в области дорожного движения</t>
  </si>
  <si>
    <t>1 16 30000 01 0000 140</t>
  </si>
  <si>
    <t>Денежные взыскания (штрафы) за правонарушения в области дорожного движения</t>
  </si>
  <si>
    <t xml:space="preserve"> 1 17 00000 00 0000 000</t>
  </si>
  <si>
    <t>1 17 05000 00 0000 180</t>
  </si>
  <si>
    <t>1 17 05050 05 0000 180</t>
  </si>
  <si>
    <t>Прочие неналоговые доходы бюджетов муниципальных районов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</si>
  <si>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</si>
  <si>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</si>
  <si>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2 02 20051 05 0000 151</t>
  </si>
  <si>
    <t>Объемы доходов бюджета Зеленодольского муниципального района</t>
  </si>
  <si>
    <t>Уточненный план</t>
  </si>
  <si>
    <t>Кассовое исполнение</t>
  </si>
  <si>
    <t>% исполнения</t>
  </si>
  <si>
    <t xml:space="preserve">Налог, взимаемый в связи  с  применением  патентной системы налогообложения
</t>
  </si>
  <si>
    <t>Приложение №2</t>
  </si>
  <si>
    <t>муниципального района "Об исполнении бюджета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</si>
  <si>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</si>
  <si>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</si>
  <si>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</si>
  <si>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1 05 01022 01 0000 110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</si>
  <si>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</si>
  <si>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 1 05 02020 02 0000 110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</si>
  <si>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</si>
  <si>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муниципальных районов</t>
  </si>
  <si>
    <t>116 51000 02 0000 140</t>
  </si>
  <si>
    <t>116 51030 02 0000 140</t>
  </si>
  <si>
    <t>117 01000 00 0000 180</t>
  </si>
  <si>
    <t>117 01050 05 0000 180</t>
  </si>
  <si>
    <t>1 09 07030 00 0000 110</t>
  </si>
  <si>
    <t>1 09 07000 00 0000 110</t>
  </si>
  <si>
    <t>Прочие   местные налоги и сборы, мобилизуемые на территориях муниципальных районов</t>
  </si>
  <si>
    <t>Прочие   местные налоги и сборы</t>
  </si>
  <si>
    <t>1 09 07050 00 0000 110</t>
  </si>
  <si>
    <t>Налоги, взимаемые в виде стоимости патента в связи с применением упрощенной системы налогообложения (за налоговые периоды, истекшие до 1 января 2011 года)</t>
  </si>
  <si>
    <t>109 11000 02 0000 110</t>
  </si>
  <si>
    <t>109 11010 02 0000 110</t>
  </si>
  <si>
    <t>109 11020 02 0000 110</t>
  </si>
  <si>
    <t>х</t>
  </si>
  <si>
    <t xml:space="preserve"> 1 07 01020 01 0000 110</t>
  </si>
  <si>
    <t xml:space="preserve">Налог на добычу полезных ископаемых </t>
  </si>
  <si>
    <t xml:space="preserve"> 1 07 01000 01 0000 110</t>
  </si>
  <si>
    <t>1 14 06310 00 0000 430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</si>
  <si>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</si>
  <si>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</si>
  <si>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организациями остатков субсидий прошлых лет</t>
  </si>
  <si>
    <t>2 18 00000 00 0000 180</t>
  </si>
  <si>
    <t>2 18 05000 05 0000 180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</si>
  <si>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</si>
  <si>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</si>
  <si>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(рубли)</t>
  </si>
  <si>
    <t>(в рублях)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</si>
  <si>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</si>
  <si>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1 05 03020 01 0000 110</t>
  </si>
  <si>
    <t>Единый сельскохозяйственный налог (за налоговые периоды, истекшие до 1 января 2011 года)</t>
  </si>
  <si>
    <t>1 12 01041 01 0000 120</t>
  </si>
  <si>
    <t>1 12 01070 01 0000 120</t>
  </si>
  <si>
    <t>Плата за размещение отходов производства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</si>
  <si>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</si>
  <si>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1 16 25080 01 0000 140</t>
  </si>
  <si>
    <t>Денежные взыскания (штрафы) за нарушение водного законодательства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</si>
  <si>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</si>
  <si>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</si>
  <si>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2 02 25466 00 0000 151   </t>
  </si>
  <si>
    <t xml:space="preserve">2 02 25466 05 0000 151   </t>
  </si>
  <si>
    <t xml:space="preserve"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
</t>
  </si>
  <si>
    <t>Субсидии бюджетам муниципальных районов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</si>
  <si>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2 02 25497 00 0000 151</t>
  </si>
  <si>
    <t>2 02 25497 05 0000 151</t>
  </si>
  <si>
    <t>Субсидии бюджетам на реализацию мероприятий по обеспечению жильем молодых семей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</si>
  <si>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</si>
  <si>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на реализацию мероприятий по устойчивому развитию сельских территорий</t>
  </si>
  <si>
    <t>Субсидии бюджетам муниципальных районов на реализацию мероприятий по устойчивому развитию сельских территорий</t>
  </si>
  <si>
    <t>Прочие межбюджетные трансферты, передаваемые бюджетам муниципальных районов (согласно статье 52 Устава МО "Зеленодольский муниципальный район")</t>
  </si>
  <si>
    <t>за 2019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</si>
  <si>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</si>
  <si>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</si>
  <si>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</si>
  <si>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1 01 02050 01 0000 110</t>
  </si>
  <si>
    <t>Плата за размещение твердых коммунальных отходов</t>
  </si>
  <si>
    <t>1 12 01042 01 0000 120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</si>
  <si>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</si>
  <si>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</si>
  <si>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</si>
  <si>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202 25466 00 0000 150</t>
  </si>
  <si>
    <t>202 25466 05 0000 150</t>
  </si>
  <si>
    <t>2 02 25519 00 0000 150</t>
  </si>
  <si>
    <t>2 02 25519 05 0000 150</t>
  </si>
  <si>
    <t>2 02 25567 00 0000 150</t>
  </si>
  <si>
    <t>2 02 25567 05 0000 150</t>
  </si>
  <si>
    <t>2 02 29999 00 0000 150</t>
  </si>
  <si>
    <t>2 02 29999 05 0000 150</t>
  </si>
  <si>
    <t>2 02 30000 00 0000 150</t>
  </si>
  <si>
    <t>2 02 30024 00 0000 150</t>
  </si>
  <si>
    <t>2 02 30024 05 0000 150</t>
  </si>
  <si>
    <t>2 02 30027 00 0000 150</t>
  </si>
  <si>
    <t>2 02 35118 00 0000 150</t>
  </si>
  <si>
    <t>2 02 35118 05 0000 150</t>
  </si>
  <si>
    <t>2 02 35120 00 0000 150</t>
  </si>
  <si>
    <t>2 02 35120 05 0000 150</t>
  </si>
  <si>
    <t>2 02 35930 00 0000 150</t>
  </si>
  <si>
    <t>2 02 35930 05 0000 150</t>
  </si>
  <si>
    <t>2 02 40000 00 0000 150</t>
  </si>
  <si>
    <t>2 02 40014 00 0000 150</t>
  </si>
  <si>
    <t>2 02 40014 05 0000 150</t>
  </si>
  <si>
    <t>2 02 45160 00 0000 150</t>
  </si>
  <si>
    <t>2 02 45160 05 0000 150</t>
  </si>
  <si>
    <t>2 02 49999 00 0000 150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</si>
  <si>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</si>
  <si>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муниципальных районов на создание модельных муниципальных библиотек</t>
  </si>
  <si>
    <t>2 02 49999 05 0000 150</t>
  </si>
  <si>
    <t>2 02 49999 05 0001 150</t>
  </si>
  <si>
    <t>2 02 49999 05 0002 150</t>
  </si>
  <si>
    <t>2 18 00000 00 0000 150</t>
  </si>
  <si>
    <t>2 18 00000 05 0000 150</t>
  </si>
  <si>
    <t>2 18 60010 05 0000 150</t>
  </si>
  <si>
    <t>Доходы бюджетов муниципальных районов от возврата автономными учреждениями остатков субсидий прошлых лет</t>
  </si>
  <si>
    <t>2 18 05000 05 0000 150</t>
  </si>
  <si>
    <t>2 18 05010 05 0000 150</t>
  </si>
  <si>
    <t>2 18 05020 05 0000 150</t>
  </si>
  <si>
    <t>202 45454 05 0000 150</t>
  </si>
  <si>
    <t>202 45454 00 0000 150</t>
  </si>
  <si>
    <t>2 02 20000 00 0000 150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</si>
  <si>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</si>
  <si>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2 19 00000 05 0000 150</t>
  </si>
  <si>
    <t>219 35930 05 0000 150</t>
  </si>
  <si>
    <t>2 19 60010 05 0000 150</t>
  </si>
  <si>
    <t>к проекту Решения Совета Зеленодольского</t>
  </si>
  <si>
    <t>Зеленодольского муниципального района за 2019 год"</t>
  </si>
  <si>
    <t>от__________________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</si>
</sst>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"/>
    <numFmt numFmtId="166" formatCode="0.0"/>
  </numFmts>
  <fonts count="16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2">
    <xf numFmtId="0" fontId="0" fillId="0" borderId="0"/>
    <xf numFmtId="0" fontId="11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ont="0" applyAlignment="0" applyProtection="0"/>
    <xf numFmtId="0" fontId="11" fillId="0" borderId="0" applyNumberFormat="0" applyFont="0" applyAlignment="0" applyProtection="0"/>
    <xf numFmtId="0" fontId="11" fillId="0" borderId="0" applyNumberFormat="0" applyFont="0" applyAlignment="0" applyProtection="0"/>
    <xf numFmtId="0" fontId="11" fillId="0" borderId="0" applyNumberFormat="0" applyFont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1" fillId="0" borderId="0" applyNumberFormat="0" applyBorder="0" applyAlignment="0" applyProtection="0"/>
    <xf numFmtId="0" fontId="14" fillId="0" borderId="0"/>
    <xf numFmtId="0" fontId="11" fillId="0" borderId="0" applyNumberFormat="0" applyFont="0" applyAlignment="0" applyProtection="0"/>
    <xf numFmtId="0" fontId="11" fillId="0" borderId="0" applyNumberFormat="0" applyFont="0" applyAlignment="0" applyProtection="0"/>
    <xf numFmtId="0" fontId="11" fillId="0" borderId="0" applyNumberFormat="0" applyFont="0" applyAlignment="0" applyProtection="0"/>
  </cellStyleXfs>
  <cellXfs count="62">
    <xf numFmtId="0" fontId="0" fillId="0" borderId="0" xfId="0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left" vertical="center" wrapText="1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left" vertical="center" wrapText="1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1" fillId="0" borderId="8" xfId="0" applyNumberFormat="1" applyFont="1" applyFill="1" applyBorder="1" applyAlignment="1">
      <alignment horizontal="left" vertical="center" wrapText="1" shrinkToFit="1"/>
    </xf>
    <xf numFmtId="49" fontId="1" fillId="0" borderId="9" xfId="0" applyNumberFormat="1" applyFont="1" applyFill="1" applyBorder="1" applyAlignment="1">
      <alignment horizontal="center" vertical="center" shrinkToFit="1"/>
    </xf>
    <xf numFmtId="0" fontId="1" fillId="0" borderId="10" xfId="0" applyNumberFormat="1" applyFont="1" applyFill="1" applyBorder="1" applyAlignment="1">
      <alignment horizontal="left" vertical="center" wrapText="1" shrinkToFit="1"/>
    </xf>
    <xf numFmtId="49" fontId="1" fillId="0" borderId="11" xfId="0" applyNumberFormat="1" applyFont="1" applyFill="1" applyBorder="1" applyAlignment="1">
      <alignment horizontal="center" vertical="center" shrinkToFit="1"/>
    </xf>
    <xf numFmtId="0" fontId="2" fillId="0" borderId="12" xfId="0" applyNumberFormat="1" applyFont="1" applyFill="1" applyBorder="1" applyAlignment="1">
      <alignment horizontal="left" vertical="center" wrapText="1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>
      <alignment horizontal="center" vertical="center" shrinkToFit="1"/>
    </xf>
    <xf numFmtId="0" fontId="1" fillId="0" borderId="16" xfId="0" applyNumberFormat="1" applyFont="1" applyFill="1" applyBorder="1" applyAlignment="1">
      <alignment horizontal="left" vertical="center" wrapText="1" shrinkToFit="1"/>
    </xf>
    <xf numFmtId="49" fontId="1" fillId="0" borderId="17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9" fillId="0" borderId="0" xfId="0" applyFont="1" applyFill="1"/>
    <xf numFmtId="0" fontId="5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 shrinkToFit="1"/>
    </xf>
    <xf numFmtId="4" fontId="1" fillId="0" borderId="0" xfId="0" applyNumberFormat="1" applyFont="1" applyFill="1" applyBorder="1" applyAlignment="1">
      <alignment horizontal="right" vertical="center" shrinkToFit="1"/>
    </xf>
    <xf numFmtId="4" fontId="1" fillId="0" borderId="0" xfId="0" applyNumberFormat="1" applyFont="1" applyFill="1"/>
    <xf numFmtId="4" fontId="1" fillId="0" borderId="9" xfId="0" applyNumberFormat="1" applyFont="1" applyFill="1" applyBorder="1" applyAlignment="1">
      <alignment horizontal="right" vertical="center" shrinkToFit="1"/>
    </xf>
    <xf numFmtId="4" fontId="1" fillId="0" borderId="11" xfId="0" applyNumberFormat="1" applyFont="1" applyFill="1" applyBorder="1" applyAlignment="1">
      <alignment horizontal="right" vertical="center" shrinkToFit="1"/>
    </xf>
    <xf numFmtId="4" fontId="2" fillId="0" borderId="15" xfId="0" applyNumberFormat="1" applyFont="1" applyFill="1" applyBorder="1" applyAlignment="1">
      <alignment horizontal="right" vertical="center" shrinkToFit="1"/>
    </xf>
    <xf numFmtId="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right" vertical="center" shrinkToFit="1"/>
    </xf>
    <xf numFmtId="4" fontId="1" fillId="0" borderId="0" xfId="0" applyNumberFormat="1" applyFont="1" applyFill="1" applyAlignment="1">
      <alignment vertical="center"/>
    </xf>
    <xf numFmtId="4" fontId="1" fillId="0" borderId="17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49" fontId="2" fillId="0" borderId="1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162">
    <cellStyle name="20% - Акцент1 2" xfId="3"/>
    <cellStyle name="20% - Акцент1 3" xfId="4"/>
    <cellStyle name="20% - Акцент1 4" xfId="5"/>
    <cellStyle name="20% - Акцент1 5" xfId="2"/>
    <cellStyle name="20% - Акцент2 2" xfId="7"/>
    <cellStyle name="20% - Акцент2 3" xfId="8"/>
    <cellStyle name="20% - Акцент2 4" xfId="9"/>
    <cellStyle name="20% - Акцент2 5" xfId="6"/>
    <cellStyle name="20% - Акцент3 2" xfId="11"/>
    <cellStyle name="20% - Акцент3 3" xfId="12"/>
    <cellStyle name="20% - Акцент3 4" xfId="13"/>
    <cellStyle name="20% - Акцент3 5" xfId="10"/>
    <cellStyle name="20% - Акцент4 2" xfId="15"/>
    <cellStyle name="20% - Акцент4 3" xfId="16"/>
    <cellStyle name="20% - Акцент4 4" xfId="17"/>
    <cellStyle name="20% - Акцент4 5" xfId="14"/>
    <cellStyle name="20% - Акцент5 2" xfId="19"/>
    <cellStyle name="20% - Акцент5 3" xfId="20"/>
    <cellStyle name="20% - Акцент5 4" xfId="21"/>
    <cellStyle name="20% - Акцент5 5" xfId="18"/>
    <cellStyle name="20% - Акцент6 2" xfId="23"/>
    <cellStyle name="20% - Акцент6 3" xfId="24"/>
    <cellStyle name="20% - Акцент6 4" xfId="25"/>
    <cellStyle name="20% - Акцент6 5" xfId="22"/>
    <cellStyle name="40% - Акцент1 2" xfId="27"/>
    <cellStyle name="40% - Акцент1 3" xfId="28"/>
    <cellStyle name="40% - Акцент1 4" xfId="29"/>
    <cellStyle name="40% - Акцент1 5" xfId="26"/>
    <cellStyle name="40% - Акцент2 2" xfId="31"/>
    <cellStyle name="40% - Акцент2 3" xfId="32"/>
    <cellStyle name="40% - Акцент2 4" xfId="33"/>
    <cellStyle name="40% - Акцент2 5" xfId="30"/>
    <cellStyle name="40% - Акцент3 2" xfId="35"/>
    <cellStyle name="40% - Акцент3 3" xfId="36"/>
    <cellStyle name="40% - Акцент3 4" xfId="37"/>
    <cellStyle name="40% - Акцент3 5" xfId="34"/>
    <cellStyle name="40% - Акцент4 2" xfId="39"/>
    <cellStyle name="40% - Акцент4 3" xfId="40"/>
    <cellStyle name="40% - Акцент4 4" xfId="41"/>
    <cellStyle name="40% - Акцент4 5" xfId="38"/>
    <cellStyle name="40% - Акцент5 2" xfId="43"/>
    <cellStyle name="40% - Акцент5 3" xfId="44"/>
    <cellStyle name="40% - Акцент5 4" xfId="45"/>
    <cellStyle name="40% - Акцент5 5" xfId="42"/>
    <cellStyle name="40% - Акцент6 2" xfId="47"/>
    <cellStyle name="40% - Акцент6 3" xfId="48"/>
    <cellStyle name="40% - Акцент6 4" xfId="49"/>
    <cellStyle name="40% - Акцент6 5" xfId="46"/>
    <cellStyle name="60% - Акцент1 2" xfId="51"/>
    <cellStyle name="60% - Акцент1 3" xfId="52"/>
    <cellStyle name="60% - Акцент1 4" xfId="53"/>
    <cellStyle name="60% - Акцент1 5" xfId="50"/>
    <cellStyle name="60% - Акцент2 2" xfId="55"/>
    <cellStyle name="60% - Акцент2 3" xfId="56"/>
    <cellStyle name="60% - Акцент2 4" xfId="57"/>
    <cellStyle name="60% - Акцент2 5" xfId="54"/>
    <cellStyle name="60% - Акцент3 2" xfId="59"/>
    <cellStyle name="60% - Акцент3 3" xfId="60"/>
    <cellStyle name="60% - Акцент3 4" xfId="61"/>
    <cellStyle name="60% - Акцент3 5" xfId="58"/>
    <cellStyle name="60% - Акцент4 2" xfId="63"/>
    <cellStyle name="60% - Акцент4 3" xfId="64"/>
    <cellStyle name="60% - Акцент4 4" xfId="65"/>
    <cellStyle name="60% - Акцент4 5" xfId="62"/>
    <cellStyle name="60% - Акцент5 2" xfId="67"/>
    <cellStyle name="60% - Акцент5 3" xfId="68"/>
    <cellStyle name="60% - Акцент5 4" xfId="69"/>
    <cellStyle name="60% - Акцент5 5" xfId="66"/>
    <cellStyle name="60% - Акцент6 2" xfId="71"/>
    <cellStyle name="60% - Акцент6 3" xfId="72"/>
    <cellStyle name="60% - Акцент6 4" xfId="73"/>
    <cellStyle name="60% - Акцент6 5" xfId="70"/>
    <cellStyle name="Акцент1 2" xfId="75"/>
    <cellStyle name="Акцент1 3" xfId="76"/>
    <cellStyle name="Акцент1 4" xfId="77"/>
    <cellStyle name="Акцент1 5" xfId="74"/>
    <cellStyle name="Акцент2 2" xfId="79"/>
    <cellStyle name="Акцент2 3" xfId="80"/>
    <cellStyle name="Акцент2 4" xfId="81"/>
    <cellStyle name="Акцент2 5" xfId="78"/>
    <cellStyle name="Акцент3 2" xfId="83"/>
    <cellStyle name="Акцент3 3" xfId="84"/>
    <cellStyle name="Акцент3 4" xfId="85"/>
    <cellStyle name="Акцент3 5" xfId="82"/>
    <cellStyle name="Акцент4 2" xfId="87"/>
    <cellStyle name="Акцент4 3" xfId="88"/>
    <cellStyle name="Акцент4 4" xfId="89"/>
    <cellStyle name="Акцент4 5" xfId="86"/>
    <cellStyle name="Акцент5 2" xfId="91"/>
    <cellStyle name="Акцент5 3" xfId="92"/>
    <cellStyle name="Акцент5 4" xfId="93"/>
    <cellStyle name="Акцент5 5" xfId="90"/>
    <cellStyle name="Акцент6 2" xfId="95"/>
    <cellStyle name="Акцент6 3" xfId="96"/>
    <cellStyle name="Акцент6 4" xfId="97"/>
    <cellStyle name="Акцент6 5" xfId="94"/>
    <cellStyle name="Ввод  2" xfId="99"/>
    <cellStyle name="Ввод  3" xfId="100"/>
    <cellStyle name="Ввод  4" xfId="101"/>
    <cellStyle name="Ввод  5" xfId="98"/>
    <cellStyle name="Вывод 2" xfId="103"/>
    <cellStyle name="Вывод 3" xfId="104"/>
    <cellStyle name="Вывод 4" xfId="105"/>
    <cellStyle name="Вывод 5" xfId="102"/>
    <cellStyle name="Вычисление 2" xfId="107"/>
    <cellStyle name="Вычисление 3" xfId="108"/>
    <cellStyle name="Вычисление 4" xfId="109"/>
    <cellStyle name="Вычисление 5" xfId="106"/>
    <cellStyle name="Заголовок 1 2" xfId="110"/>
    <cellStyle name="Заголовок 2 2" xfId="112"/>
    <cellStyle name="Заголовок 2 3" xfId="113"/>
    <cellStyle name="Заголовок 2 4" xfId="114"/>
    <cellStyle name="Заголовок 2 5" xfId="111"/>
    <cellStyle name="Заголовок 3 2" xfId="115"/>
    <cellStyle name="Заголовок 4 2" xfId="116"/>
    <cellStyle name="Итог 2" xfId="118"/>
    <cellStyle name="Итог 3" xfId="119"/>
    <cellStyle name="Итог 4" xfId="120"/>
    <cellStyle name="Итог 5" xfId="117"/>
    <cellStyle name="Контрольная ячейка 2" xfId="122"/>
    <cellStyle name="Контрольная ячейка 3" xfId="123"/>
    <cellStyle name="Контрольная ячейка 4" xfId="124"/>
    <cellStyle name="Контрольная ячейка 5" xfId="121"/>
    <cellStyle name="Название 2" xfId="125"/>
    <cellStyle name="Нейтральный 2" xfId="127"/>
    <cellStyle name="Нейтральный 3" xfId="128"/>
    <cellStyle name="Нейтральный 4" xfId="129"/>
    <cellStyle name="Нейтральный 5" xfId="126"/>
    <cellStyle name="Обычный" xfId="0" builtinId="0"/>
    <cellStyle name="Обычный 2" xfId="130"/>
    <cellStyle name="Обычный 2 2" xfId="131"/>
    <cellStyle name="Обычный 3" xfId="132"/>
    <cellStyle name="Обычный 4" xfId="133"/>
    <cellStyle name="Обычный 5" xfId="1"/>
    <cellStyle name="Обычный 6" xfId="158"/>
    <cellStyle name="Плохой 2" xfId="135"/>
    <cellStyle name="Плохой 3" xfId="136"/>
    <cellStyle name="Плохой 4" xfId="137"/>
    <cellStyle name="Плохой 5" xfId="134"/>
    <cellStyle name="Пояснение 2" xfId="139"/>
    <cellStyle name="Пояснение 3" xfId="140"/>
    <cellStyle name="Пояснение 4" xfId="141"/>
    <cellStyle name="Пояснение 5" xfId="138"/>
    <cellStyle name="Примечание 2" xfId="143"/>
    <cellStyle name="Примечание 2 2" xfId="159"/>
    <cellStyle name="Примечание 3" xfId="144"/>
    <cellStyle name="Примечание 3 2" xfId="160"/>
    <cellStyle name="Примечание 4" xfId="145"/>
    <cellStyle name="Примечание 4 2" xfId="161"/>
    <cellStyle name="Примечание 5" xfId="142"/>
    <cellStyle name="Связанная ячейка 2" xfId="147"/>
    <cellStyle name="Связанная ячейка 3" xfId="148"/>
    <cellStyle name="Связанная ячейка 4" xfId="149"/>
    <cellStyle name="Связанная ячейка 5" xfId="146"/>
    <cellStyle name="Текст предупреждения 2" xfId="151"/>
    <cellStyle name="Текст предупреждения 3" xfId="152"/>
    <cellStyle name="Текст предупреждения 4" xfId="153"/>
    <cellStyle name="Текст предупреждения 5" xfId="150"/>
    <cellStyle name="Хороший 2" xfId="155"/>
    <cellStyle name="Хороший 3" xfId="156"/>
    <cellStyle name="Хороший 4" xfId="157"/>
    <cellStyle name="Хороший 5" xfId="1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18"/>
  <sheetViews>
    <sheetView tabSelected="1" view="pageBreakPreview" topLeftCell="B1" zoomScaleNormal="100" zoomScaleSheetLayoutView="100" workbookViewId="0">
      <selection activeCell="D2" sqref="D2"/>
    </sheetView>
  </sheetViews>
  <sheetFormatPr defaultRowHeight="12.75" x14ac:dyDescent="0.2"/>
  <cols>
    <col min="1" max="1" width="4.140625" style="2" hidden="1" customWidth="1"/>
    <col min="2" max="2" width="1.5703125" style="2" customWidth="1"/>
    <col min="3" max="3" width="60.28515625" style="2" customWidth="1"/>
    <col min="4" max="4" width="23.7109375" style="6" customWidth="1"/>
    <col min="5" max="5" width="5.42578125" style="6" customWidth="1"/>
    <col min="6" max="6" width="16.140625" style="2" customWidth="1"/>
    <col min="7" max="7" width="15.42578125" style="2" hidden="1" customWidth="1"/>
    <col min="8" max="8" width="0" style="2" hidden="1" customWidth="1"/>
    <col min="9" max="9" width="15.140625" style="2" hidden="1" customWidth="1"/>
    <col min="10" max="10" width="18" style="2" customWidth="1"/>
    <col min="11" max="11" width="14.28515625" style="2" customWidth="1"/>
    <col min="12" max="16384" width="9.140625" style="2"/>
  </cols>
  <sheetData>
    <row r="1" spans="3:11" ht="21.75" customHeight="1" x14ac:dyDescent="0.2">
      <c r="D1" s="33" t="s">
        <v>410</v>
      </c>
      <c r="E1" s="33"/>
      <c r="F1" s="33"/>
    </row>
    <row r="2" spans="3:11" s="59" customFormat="1" ht="15.75" x14ac:dyDescent="0.2">
      <c r="D2" s="61" t="s">
        <v>522</v>
      </c>
      <c r="E2" s="61"/>
      <c r="F2" s="61"/>
      <c r="G2" s="61"/>
      <c r="H2" s="60"/>
    </row>
    <row r="3" spans="3:11" s="59" customFormat="1" ht="15.75" x14ac:dyDescent="0.2">
      <c r="D3" s="61" t="s">
        <v>411</v>
      </c>
      <c r="E3" s="61"/>
      <c r="F3" s="61"/>
      <c r="G3" s="61"/>
      <c r="H3" s="60"/>
    </row>
    <row r="4" spans="3:11" s="59" customFormat="1" ht="15.75" x14ac:dyDescent="0.2">
      <c r="D4" s="61" t="s">
        <v>523</v>
      </c>
      <c r="E4" s="61"/>
      <c r="F4" s="61"/>
      <c r="G4" s="61"/>
      <c r="H4" s="60"/>
    </row>
    <row r="5" spans="3:11" s="59" customFormat="1" ht="15.75" x14ac:dyDescent="0.2">
      <c r="D5" s="61" t="s">
        <v>524</v>
      </c>
      <c r="E5" s="61"/>
      <c r="F5" s="61"/>
      <c r="G5" s="61"/>
      <c r="H5" s="60"/>
    </row>
    <row r="6" spans="3:11" x14ac:dyDescent="0.2">
      <c r="C6" s="3"/>
      <c r="D6" s="33"/>
      <c r="E6" s="2"/>
      <c r="F6" s="33"/>
    </row>
    <row r="7" spans="3:11" ht="8.25" customHeight="1" x14ac:dyDescent="0.2">
      <c r="C7" s="3"/>
    </row>
    <row r="8" spans="3:11" s="4" customFormat="1" x14ac:dyDescent="0.2">
      <c r="C8" s="54" t="s">
        <v>405</v>
      </c>
      <c r="D8" s="54"/>
      <c r="E8" s="54"/>
      <c r="F8" s="54"/>
      <c r="G8" s="54"/>
    </row>
    <row r="9" spans="3:11" s="4" customFormat="1" x14ac:dyDescent="0.2">
      <c r="C9" s="54" t="s">
        <v>469</v>
      </c>
      <c r="D9" s="54"/>
      <c r="E9" s="54"/>
      <c r="F9" s="54"/>
    </row>
    <row r="10" spans="3:11" s="4" customFormat="1" ht="3.75" customHeight="1" x14ac:dyDescent="0.2">
      <c r="D10" s="5"/>
      <c r="E10" s="5"/>
    </row>
    <row r="11" spans="3:11" x14ac:dyDescent="0.2">
      <c r="F11" s="1"/>
      <c r="G11" s="1" t="s">
        <v>445</v>
      </c>
      <c r="H11" s="1" t="s">
        <v>445</v>
      </c>
      <c r="I11" s="1" t="s">
        <v>445</v>
      </c>
      <c r="J11" s="1"/>
      <c r="K11" s="1" t="s">
        <v>446</v>
      </c>
    </row>
    <row r="12" spans="3:11" s="4" customFormat="1" ht="21" customHeight="1" x14ac:dyDescent="0.2">
      <c r="C12" s="55" t="s">
        <v>89</v>
      </c>
      <c r="D12" s="55" t="s">
        <v>90</v>
      </c>
      <c r="E12" s="57" t="s">
        <v>178</v>
      </c>
      <c r="F12" s="55" t="s">
        <v>406</v>
      </c>
      <c r="G12" s="55" t="s">
        <v>407</v>
      </c>
      <c r="J12" s="55" t="s">
        <v>407</v>
      </c>
      <c r="K12" s="55" t="s">
        <v>408</v>
      </c>
    </row>
    <row r="13" spans="3:11" s="4" customFormat="1" x14ac:dyDescent="0.2">
      <c r="C13" s="55"/>
      <c r="D13" s="55"/>
      <c r="E13" s="58"/>
      <c r="F13" s="55"/>
      <c r="G13" s="55"/>
      <c r="J13" s="55"/>
      <c r="K13" s="55"/>
    </row>
    <row r="14" spans="3:11" ht="13.5" hidden="1" thickBot="1" x14ac:dyDescent="0.25">
      <c r="C14" s="7">
        <v>1</v>
      </c>
      <c r="D14" s="8" t="s">
        <v>85</v>
      </c>
      <c r="E14" s="9"/>
      <c r="F14" s="10">
        <v>3</v>
      </c>
    </row>
    <row r="15" spans="3:11" hidden="1" x14ac:dyDescent="0.2">
      <c r="C15" s="11" t="s">
        <v>0</v>
      </c>
      <c r="D15" s="12" t="s">
        <v>1</v>
      </c>
      <c r="E15" s="12"/>
      <c r="F15" s="13">
        <f>F16</f>
        <v>1437816833.8</v>
      </c>
    </row>
    <row r="16" spans="3:11" ht="21" customHeight="1" x14ac:dyDescent="0.2">
      <c r="C16" s="14" t="s">
        <v>2</v>
      </c>
      <c r="D16" s="15" t="s">
        <v>110</v>
      </c>
      <c r="E16" s="15"/>
      <c r="F16" s="35">
        <f>F17+F30+F44+F60+F57+F67+F87+F106+F115+F126+F138+F144+F177+F185+F78+F24</f>
        <v>1437816833.8</v>
      </c>
      <c r="G16" s="35">
        <f>G17+G30+G44+G60+G57+G67+G87+G106+G115+G126+G138+G144+G177+G185+G78+G24</f>
        <v>0</v>
      </c>
      <c r="H16" s="35">
        <f>H17+H30+H44+H60+H57+H67+H87+H106+H115+H126+H138+H144+H177+H185+H78+H24</f>
        <v>0</v>
      </c>
      <c r="I16" s="35">
        <f>I17+I30+I44+I60+I57+I67+I87+I106+I115+I126+I138+I144+I177+I185+I78+I24</f>
        <v>0</v>
      </c>
      <c r="J16" s="35">
        <f>J17+J30+J44+J60+J57+J67+J87+J106+J115+J126+J138+J144+J177+J185+J78+J24</f>
        <v>1478591650.2499998</v>
      </c>
      <c r="K16" s="41">
        <f>J16/F16*100</f>
        <v>102.83588392425733</v>
      </c>
    </row>
    <row r="17" spans="3:11" ht="21" customHeight="1" x14ac:dyDescent="0.2">
      <c r="C17" s="14" t="s">
        <v>3</v>
      </c>
      <c r="D17" s="15" t="s">
        <v>111</v>
      </c>
      <c r="E17" s="15"/>
      <c r="F17" s="35">
        <f>F18</f>
        <v>1031112101.61</v>
      </c>
      <c r="G17" s="35">
        <f t="shared" ref="G17:J17" si="0">G18</f>
        <v>0</v>
      </c>
      <c r="H17" s="35">
        <f t="shared" si="0"/>
        <v>0</v>
      </c>
      <c r="I17" s="35">
        <f t="shared" si="0"/>
        <v>0</v>
      </c>
      <c r="J17" s="35">
        <f t="shared" si="0"/>
        <v>1051172536.0300001</v>
      </c>
      <c r="K17" s="41">
        <f t="shared" ref="K17:K82" si="1">J17/F17*100</f>
        <v>101.94551440029433</v>
      </c>
    </row>
    <row r="18" spans="3:11" ht="22.5" customHeight="1" x14ac:dyDescent="0.2">
      <c r="C18" s="14" t="s">
        <v>4</v>
      </c>
      <c r="D18" s="15" t="s">
        <v>112</v>
      </c>
      <c r="E18" s="15"/>
      <c r="F18" s="35">
        <f>F19+F21+F20+F22</f>
        <v>1031112101.61</v>
      </c>
      <c r="G18" s="35">
        <f t="shared" ref="G18:I18" si="2">G19+G21+G20+G22</f>
        <v>0</v>
      </c>
      <c r="H18" s="35">
        <f t="shared" si="2"/>
        <v>0</v>
      </c>
      <c r="I18" s="35">
        <f t="shared" si="2"/>
        <v>0</v>
      </c>
      <c r="J18" s="35">
        <f>J19+J21+J20+J22+J23</f>
        <v>1051172536.0300001</v>
      </c>
      <c r="K18" s="41">
        <f t="shared" si="1"/>
        <v>101.94551440029433</v>
      </c>
    </row>
    <row r="19" spans="3:11" ht="59.25" customHeight="1" x14ac:dyDescent="0.2">
      <c r="C19" s="14" t="s">
        <v>470</v>
      </c>
      <c r="D19" s="15" t="s">
        <v>119</v>
      </c>
      <c r="E19" s="15"/>
      <c r="F19" s="35">
        <v>1008673736.03</v>
      </c>
      <c r="G19" s="35"/>
      <c r="H19" s="35"/>
      <c r="I19" s="35"/>
      <c r="J19" s="35">
        <v>1028192885.96</v>
      </c>
      <c r="K19" s="41">
        <f t="shared" si="1"/>
        <v>101.93513018459515</v>
      </c>
    </row>
    <row r="20" spans="3:11" ht="86.25" customHeight="1" x14ac:dyDescent="0.2">
      <c r="C20" s="14" t="s">
        <v>379</v>
      </c>
      <c r="D20" s="15" t="s">
        <v>380</v>
      </c>
      <c r="E20" s="15"/>
      <c r="F20" s="35">
        <v>8238365.5800000001</v>
      </c>
      <c r="G20" s="35"/>
      <c r="H20" s="35"/>
      <c r="I20" s="35"/>
      <c r="J20" s="35">
        <v>8628426.1999999993</v>
      </c>
      <c r="K20" s="41">
        <f t="shared" si="1"/>
        <v>104.73468452221806</v>
      </c>
    </row>
    <row r="21" spans="3:11" ht="25.5" customHeight="1" x14ac:dyDescent="0.2">
      <c r="C21" s="14" t="s">
        <v>381</v>
      </c>
      <c r="D21" s="15" t="s">
        <v>120</v>
      </c>
      <c r="E21" s="15"/>
      <c r="F21" s="35">
        <v>9200000</v>
      </c>
      <c r="G21" s="35"/>
      <c r="H21" s="35"/>
      <c r="I21" s="35"/>
      <c r="J21" s="35">
        <v>9420161.2100000009</v>
      </c>
      <c r="K21" s="41">
        <f t="shared" si="1"/>
        <v>102.39305663043478</v>
      </c>
    </row>
    <row r="22" spans="3:11" ht="63.75" x14ac:dyDescent="0.2">
      <c r="C22" s="14" t="s">
        <v>471</v>
      </c>
      <c r="D22" s="15" t="s">
        <v>121</v>
      </c>
      <c r="E22" s="15"/>
      <c r="F22" s="35">
        <v>5000000</v>
      </c>
      <c r="G22" s="35"/>
      <c r="H22" s="35"/>
      <c r="I22" s="35"/>
      <c r="J22" s="35">
        <v>5100275.29</v>
      </c>
      <c r="K22" s="41">
        <f t="shared" si="1"/>
        <v>102.00550580000001</v>
      </c>
    </row>
    <row r="23" spans="3:11" ht="38.25" x14ac:dyDescent="0.2">
      <c r="C23" s="14" t="s">
        <v>472</v>
      </c>
      <c r="D23" s="15" t="s">
        <v>473</v>
      </c>
      <c r="E23" s="15"/>
      <c r="F23" s="35">
        <v>0</v>
      </c>
      <c r="G23" s="35"/>
      <c r="H23" s="35"/>
      <c r="I23" s="35"/>
      <c r="J23" s="35">
        <v>-169212.63</v>
      </c>
      <c r="K23" s="41" t="s">
        <v>433</v>
      </c>
    </row>
    <row r="24" spans="3:11" ht="32.25" customHeight="1" x14ac:dyDescent="0.2">
      <c r="C24" s="14" t="s">
        <v>269</v>
      </c>
      <c r="D24" s="15" t="s">
        <v>270</v>
      </c>
      <c r="E24" s="15"/>
      <c r="F24" s="35">
        <f>F25</f>
        <v>44900000</v>
      </c>
      <c r="G24" s="35">
        <f t="shared" ref="G24:J24" si="3">G25</f>
        <v>0</v>
      </c>
      <c r="H24" s="35">
        <f t="shared" si="3"/>
        <v>0</v>
      </c>
      <c r="I24" s="35">
        <f t="shared" si="3"/>
        <v>0</v>
      </c>
      <c r="J24" s="35">
        <f t="shared" si="3"/>
        <v>49632185.490000002</v>
      </c>
      <c r="K24" s="41">
        <f t="shared" si="1"/>
        <v>110.53938861915368</v>
      </c>
    </row>
    <row r="25" spans="3:11" ht="26.25" customHeight="1" x14ac:dyDescent="0.2">
      <c r="C25" s="14" t="s">
        <v>271</v>
      </c>
      <c r="D25" s="34" t="s">
        <v>272</v>
      </c>
      <c r="E25" s="14"/>
      <c r="F25" s="35">
        <f>F26+F27+F28+F29</f>
        <v>44900000</v>
      </c>
      <c r="G25" s="35">
        <f t="shared" ref="G25:I25" si="4">G26+G27+G28+G29</f>
        <v>0</v>
      </c>
      <c r="H25" s="35">
        <f t="shared" si="4"/>
        <v>0</v>
      </c>
      <c r="I25" s="35">
        <f t="shared" si="4"/>
        <v>0</v>
      </c>
      <c r="J25" s="35">
        <f>J26+J27+J28+J29</f>
        <v>49632185.490000002</v>
      </c>
      <c r="K25" s="41">
        <f t="shared" si="1"/>
        <v>110.53938861915368</v>
      </c>
    </row>
    <row r="26" spans="3:11" ht="61.5" customHeight="1" x14ac:dyDescent="0.2">
      <c r="C26" s="14" t="s">
        <v>291</v>
      </c>
      <c r="D26" s="34" t="s">
        <v>279</v>
      </c>
      <c r="E26" s="14"/>
      <c r="F26" s="35">
        <v>17852900</v>
      </c>
      <c r="G26" s="35"/>
      <c r="H26" s="35"/>
      <c r="I26" s="35"/>
      <c r="J26" s="35">
        <v>22591734.850000001</v>
      </c>
      <c r="K26" s="41">
        <f t="shared" si="1"/>
        <v>126.54378196259432</v>
      </c>
    </row>
    <row r="27" spans="3:11" ht="66" customHeight="1" x14ac:dyDescent="0.2">
      <c r="C27" s="14" t="s">
        <v>292</v>
      </c>
      <c r="D27" s="34" t="s">
        <v>280</v>
      </c>
      <c r="E27" s="14"/>
      <c r="F27" s="35">
        <v>152000</v>
      </c>
      <c r="G27" s="35"/>
      <c r="H27" s="35"/>
      <c r="I27" s="35"/>
      <c r="J27" s="35">
        <v>166055.22</v>
      </c>
      <c r="K27" s="41">
        <f t="shared" si="1"/>
        <v>109.2468552631579</v>
      </c>
    </row>
    <row r="28" spans="3:11" ht="63.75" x14ac:dyDescent="0.2">
      <c r="C28" s="14" t="s">
        <v>338</v>
      </c>
      <c r="D28" s="34" t="s">
        <v>281</v>
      </c>
      <c r="E28" s="14"/>
      <c r="F28" s="35">
        <v>26895100</v>
      </c>
      <c r="G28" s="35"/>
      <c r="H28" s="35"/>
      <c r="I28" s="35"/>
      <c r="J28" s="35">
        <v>30182634.57</v>
      </c>
      <c r="K28" s="41">
        <f t="shared" si="1"/>
        <v>112.22354469773303</v>
      </c>
    </row>
    <row r="29" spans="3:11" ht="51" x14ac:dyDescent="0.2">
      <c r="C29" s="14" t="s">
        <v>447</v>
      </c>
      <c r="D29" s="15" t="s">
        <v>282</v>
      </c>
      <c r="E29" s="15"/>
      <c r="F29" s="35">
        <v>0</v>
      </c>
      <c r="G29" s="35"/>
      <c r="H29" s="35"/>
      <c r="I29" s="35"/>
      <c r="J29" s="35">
        <v>-3308239.15</v>
      </c>
      <c r="K29" s="41" t="s">
        <v>433</v>
      </c>
    </row>
    <row r="30" spans="3:11" ht="15.75" customHeight="1" x14ac:dyDescent="0.2">
      <c r="C30" s="14" t="s">
        <v>5</v>
      </c>
      <c r="D30" s="15" t="s">
        <v>122</v>
      </c>
      <c r="E30" s="15"/>
      <c r="F30" s="35">
        <f>F31+F40+F43+F55</f>
        <v>175149843.16</v>
      </c>
      <c r="G30" s="35">
        <f>G31+G40+G43+G55</f>
        <v>0</v>
      </c>
      <c r="H30" s="35">
        <f>H31+H40+H43+H55</f>
        <v>0</v>
      </c>
      <c r="I30" s="35">
        <f>I31+I40+I43+I55</f>
        <v>0</v>
      </c>
      <c r="J30" s="35">
        <f>J31+J40+J43+J55</f>
        <v>176803471.97</v>
      </c>
      <c r="K30" s="41">
        <f t="shared" si="1"/>
        <v>100.94412234699486</v>
      </c>
    </row>
    <row r="31" spans="3:11" ht="25.5" x14ac:dyDescent="0.2">
      <c r="C31" s="14" t="s">
        <v>6</v>
      </c>
      <c r="D31" s="15" t="s">
        <v>123</v>
      </c>
      <c r="E31" s="15"/>
      <c r="F31" s="35">
        <f>F32+F35+F37</f>
        <v>65136354.159999996</v>
      </c>
      <c r="G31" s="35">
        <f>G32+G35+G37</f>
        <v>0</v>
      </c>
      <c r="H31" s="35">
        <f>H32+H35+H37</f>
        <v>0</v>
      </c>
      <c r="I31" s="35">
        <f>I32+I35+I37</f>
        <v>0</v>
      </c>
      <c r="J31" s="35">
        <f>J32+J35+J37</f>
        <v>66029729.890000001</v>
      </c>
      <c r="K31" s="41">
        <f t="shared" si="1"/>
        <v>101.37154702856952</v>
      </c>
    </row>
    <row r="32" spans="3:11" ht="33" customHeight="1" x14ac:dyDescent="0.2">
      <c r="C32" s="14" t="s">
        <v>7</v>
      </c>
      <c r="D32" s="15" t="s">
        <v>124</v>
      </c>
      <c r="E32" s="15"/>
      <c r="F32" s="35">
        <f t="shared" ref="F32:I32" si="5">F33+F34</f>
        <v>44476000</v>
      </c>
      <c r="G32" s="35">
        <f t="shared" si="5"/>
        <v>0</v>
      </c>
      <c r="H32" s="35">
        <f t="shared" si="5"/>
        <v>0</v>
      </c>
      <c r="I32" s="35">
        <f t="shared" si="5"/>
        <v>0</v>
      </c>
      <c r="J32" s="35">
        <f>J33+J34</f>
        <v>45160869.939999998</v>
      </c>
      <c r="K32" s="41">
        <f t="shared" si="1"/>
        <v>101.53986406151631</v>
      </c>
    </row>
    <row r="33" spans="3:11" ht="32.25" customHeight="1" x14ac:dyDescent="0.2">
      <c r="C33" s="14" t="s">
        <v>7</v>
      </c>
      <c r="D33" s="15" t="s">
        <v>207</v>
      </c>
      <c r="E33" s="15"/>
      <c r="F33" s="35">
        <v>44476000</v>
      </c>
      <c r="G33" s="35"/>
      <c r="H33" s="35"/>
      <c r="I33" s="35"/>
      <c r="J33" s="35">
        <v>45152555.229999997</v>
      </c>
      <c r="K33" s="41">
        <f t="shared" si="1"/>
        <v>101.5211692373415</v>
      </c>
    </row>
    <row r="34" spans="3:11" ht="38.25" x14ac:dyDescent="0.2">
      <c r="C34" s="14" t="s">
        <v>412</v>
      </c>
      <c r="D34" s="15" t="s">
        <v>413</v>
      </c>
      <c r="E34" s="15"/>
      <c r="F34" s="35">
        <v>0</v>
      </c>
      <c r="G34" s="35"/>
      <c r="H34" s="35"/>
      <c r="I34" s="35"/>
      <c r="J34" s="35">
        <v>8314.7099999999991</v>
      </c>
      <c r="K34" s="41" t="s">
        <v>433</v>
      </c>
    </row>
    <row r="35" spans="3:11" ht="51" x14ac:dyDescent="0.2">
      <c r="C35" s="14" t="s">
        <v>349</v>
      </c>
      <c r="D35" s="15" t="s">
        <v>125</v>
      </c>
      <c r="E35" s="15"/>
      <c r="F35" s="35">
        <f>F36</f>
        <v>20660354.16</v>
      </c>
      <c r="G35" s="35">
        <f t="shared" ref="G35:I35" si="6">G36</f>
        <v>0</v>
      </c>
      <c r="H35" s="35">
        <f t="shared" si="6"/>
        <v>0</v>
      </c>
      <c r="I35" s="35">
        <f t="shared" si="6"/>
        <v>0</v>
      </c>
      <c r="J35" s="35">
        <f>J36+J39</f>
        <v>20868859.949999999</v>
      </c>
      <c r="K35" s="41">
        <f t="shared" si="1"/>
        <v>101.00920724003697</v>
      </c>
    </row>
    <row r="36" spans="3:11" ht="51" x14ac:dyDescent="0.2">
      <c r="C36" s="14" t="s">
        <v>349</v>
      </c>
      <c r="D36" s="15" t="s">
        <v>208</v>
      </c>
      <c r="E36" s="15"/>
      <c r="F36" s="35">
        <v>20660354.16</v>
      </c>
      <c r="G36" s="35"/>
      <c r="H36" s="35"/>
      <c r="I36" s="35"/>
      <c r="J36" s="35">
        <v>20868689.699999999</v>
      </c>
      <c r="K36" s="41">
        <f t="shared" si="1"/>
        <v>101.00838319801579</v>
      </c>
    </row>
    <row r="37" spans="3:11" ht="44.1" hidden="1" customHeight="1" x14ac:dyDescent="0.2">
      <c r="C37" s="14" t="s">
        <v>229</v>
      </c>
      <c r="D37" s="15" t="s">
        <v>196</v>
      </c>
      <c r="E37" s="15"/>
      <c r="F37" s="35"/>
      <c r="G37" s="35"/>
      <c r="H37" s="35"/>
      <c r="I37" s="35"/>
      <c r="J37" s="35"/>
      <c r="K37" s="41" t="e">
        <f t="shared" si="1"/>
        <v>#DIV/0!</v>
      </c>
    </row>
    <row r="38" spans="3:11" ht="44.1" hidden="1" customHeight="1" x14ac:dyDescent="0.2">
      <c r="C38" s="14" t="s">
        <v>229</v>
      </c>
      <c r="D38" s="15" t="s">
        <v>209</v>
      </c>
      <c r="E38" s="15"/>
      <c r="F38" s="35"/>
      <c r="G38" s="35"/>
      <c r="H38" s="35"/>
      <c r="I38" s="35"/>
      <c r="J38" s="35"/>
      <c r="K38" s="41" t="e">
        <f t="shared" si="1"/>
        <v>#DIV/0!</v>
      </c>
    </row>
    <row r="39" spans="3:11" ht="44.1" customHeight="1" x14ac:dyDescent="0.2">
      <c r="C39" s="14" t="s">
        <v>414</v>
      </c>
      <c r="D39" s="15" t="s">
        <v>415</v>
      </c>
      <c r="E39" s="15"/>
      <c r="F39" s="35">
        <v>0</v>
      </c>
      <c r="G39" s="35"/>
      <c r="H39" s="35"/>
      <c r="I39" s="35"/>
      <c r="J39" s="35">
        <v>170.25</v>
      </c>
      <c r="K39" s="41" t="s">
        <v>433</v>
      </c>
    </row>
    <row r="40" spans="3:11" ht="25.5" customHeight="1" x14ac:dyDescent="0.2">
      <c r="C40" s="14" t="s">
        <v>8</v>
      </c>
      <c r="D40" s="15" t="s">
        <v>126</v>
      </c>
      <c r="E40" s="15"/>
      <c r="F40" s="35">
        <f>F41</f>
        <v>90300000</v>
      </c>
      <c r="G40" s="35">
        <f t="shared" ref="G40:I40" si="7">G41</f>
        <v>0</v>
      </c>
      <c r="H40" s="35">
        <f t="shared" si="7"/>
        <v>0</v>
      </c>
      <c r="I40" s="35">
        <f t="shared" si="7"/>
        <v>0</v>
      </c>
      <c r="J40" s="35">
        <f>J41+J42</f>
        <v>90903668.850000009</v>
      </c>
      <c r="K40" s="41">
        <f t="shared" si="1"/>
        <v>100.66851478405316</v>
      </c>
    </row>
    <row r="41" spans="3:11" ht="24.75" customHeight="1" x14ac:dyDescent="0.2">
      <c r="C41" s="14" t="s">
        <v>8</v>
      </c>
      <c r="D41" s="15" t="s">
        <v>210</v>
      </c>
      <c r="E41" s="15"/>
      <c r="F41" s="35">
        <v>90300000</v>
      </c>
      <c r="G41" s="35"/>
      <c r="H41" s="35"/>
      <c r="I41" s="35"/>
      <c r="J41" s="35">
        <v>90819084.120000005</v>
      </c>
      <c r="K41" s="41">
        <f t="shared" si="1"/>
        <v>100.57484398671097</v>
      </c>
    </row>
    <row r="42" spans="3:11" ht="24.75" customHeight="1" x14ac:dyDescent="0.2">
      <c r="C42" s="14" t="s">
        <v>416</v>
      </c>
      <c r="D42" s="15" t="s">
        <v>417</v>
      </c>
      <c r="E42" s="15"/>
      <c r="F42" s="35">
        <v>0</v>
      </c>
      <c r="G42" s="35"/>
      <c r="H42" s="35"/>
      <c r="I42" s="35"/>
      <c r="J42" s="35">
        <v>84584.73</v>
      </c>
      <c r="K42" s="41" t="s">
        <v>433</v>
      </c>
    </row>
    <row r="43" spans="3:11" ht="18.75" customHeight="1" x14ac:dyDescent="0.2">
      <c r="C43" s="14" t="s">
        <v>9</v>
      </c>
      <c r="D43" s="15" t="s">
        <v>127</v>
      </c>
      <c r="E43" s="15"/>
      <c r="F43" s="35">
        <f>F53+F54</f>
        <v>17672689</v>
      </c>
      <c r="G43" s="35">
        <f t="shared" ref="G43:J43" si="8">G53+G54</f>
        <v>0</v>
      </c>
      <c r="H43" s="35">
        <f t="shared" si="8"/>
        <v>0</v>
      </c>
      <c r="I43" s="35">
        <f t="shared" si="8"/>
        <v>0</v>
      </c>
      <c r="J43" s="35">
        <f t="shared" si="8"/>
        <v>17720965.009999998</v>
      </c>
      <c r="K43" s="41">
        <f t="shared" si="1"/>
        <v>100.27316731483249</v>
      </c>
    </row>
    <row r="44" spans="3:11" hidden="1" x14ac:dyDescent="0.2">
      <c r="C44" s="14" t="s">
        <v>10</v>
      </c>
      <c r="D44" s="15" t="s">
        <v>91</v>
      </c>
      <c r="E44" s="15"/>
      <c r="F44" s="35">
        <f>F45+F47+F48</f>
        <v>0</v>
      </c>
      <c r="G44" s="42"/>
      <c r="H44" s="42"/>
      <c r="I44" s="42"/>
      <c r="J44" s="42"/>
      <c r="K44" s="41" t="e">
        <f t="shared" si="1"/>
        <v>#DIV/0!</v>
      </c>
    </row>
    <row r="45" spans="3:11" hidden="1" x14ac:dyDescent="0.2">
      <c r="C45" s="14" t="s">
        <v>11</v>
      </c>
      <c r="D45" s="15" t="s">
        <v>92</v>
      </c>
      <c r="E45" s="15"/>
      <c r="F45" s="35">
        <f>F46</f>
        <v>0</v>
      </c>
      <c r="G45" s="42"/>
      <c r="H45" s="42"/>
      <c r="I45" s="42"/>
      <c r="J45" s="42"/>
      <c r="K45" s="41" t="e">
        <f t="shared" si="1"/>
        <v>#DIV/0!</v>
      </c>
    </row>
    <row r="46" spans="3:11" ht="38.25" hidden="1" x14ac:dyDescent="0.2">
      <c r="C46" s="14" t="s">
        <v>12</v>
      </c>
      <c r="D46" s="15" t="s">
        <v>13</v>
      </c>
      <c r="E46" s="15"/>
      <c r="F46" s="35"/>
      <c r="G46" s="42"/>
      <c r="H46" s="42"/>
      <c r="I46" s="42"/>
      <c r="J46" s="42"/>
      <c r="K46" s="41" t="e">
        <f t="shared" si="1"/>
        <v>#DIV/0!</v>
      </c>
    </row>
    <row r="47" spans="3:11" hidden="1" x14ac:dyDescent="0.2">
      <c r="C47" s="14" t="s">
        <v>14</v>
      </c>
      <c r="D47" s="15" t="s">
        <v>93</v>
      </c>
      <c r="E47" s="15"/>
      <c r="F47" s="35"/>
      <c r="G47" s="42"/>
      <c r="H47" s="42"/>
      <c r="I47" s="42"/>
      <c r="J47" s="42"/>
      <c r="K47" s="41" t="e">
        <f t="shared" si="1"/>
        <v>#DIV/0!</v>
      </c>
    </row>
    <row r="48" spans="3:11" hidden="1" x14ac:dyDescent="0.2">
      <c r="C48" s="14" t="s">
        <v>15</v>
      </c>
      <c r="D48" s="15" t="s">
        <v>94</v>
      </c>
      <c r="E48" s="15"/>
      <c r="F48" s="35">
        <f>F49+F51</f>
        <v>0</v>
      </c>
      <c r="G48" s="42"/>
      <c r="H48" s="42"/>
      <c r="I48" s="42"/>
      <c r="J48" s="42"/>
      <c r="K48" s="41" t="e">
        <f t="shared" si="1"/>
        <v>#DIV/0!</v>
      </c>
    </row>
    <row r="49" spans="3:11" ht="38.25" hidden="1" x14ac:dyDescent="0.2">
      <c r="C49" s="14" t="s">
        <v>16</v>
      </c>
      <c r="D49" s="15" t="s">
        <v>95</v>
      </c>
      <c r="E49" s="15"/>
      <c r="F49" s="35">
        <f>F50</f>
        <v>0</v>
      </c>
      <c r="G49" s="42"/>
      <c r="H49" s="42"/>
      <c r="I49" s="42"/>
      <c r="J49" s="42"/>
      <c r="K49" s="41" t="e">
        <f t="shared" si="1"/>
        <v>#DIV/0!</v>
      </c>
    </row>
    <row r="50" spans="3:11" ht="51" hidden="1" x14ac:dyDescent="0.2">
      <c r="C50" s="14" t="s">
        <v>17</v>
      </c>
      <c r="D50" s="15" t="s">
        <v>18</v>
      </c>
      <c r="E50" s="15"/>
      <c r="F50" s="35"/>
      <c r="G50" s="42"/>
      <c r="H50" s="42"/>
      <c r="I50" s="42"/>
      <c r="J50" s="42"/>
      <c r="K50" s="41" t="e">
        <f t="shared" si="1"/>
        <v>#DIV/0!</v>
      </c>
    </row>
    <row r="51" spans="3:11" ht="38.25" hidden="1" x14ac:dyDescent="0.2">
      <c r="C51" s="14" t="s">
        <v>19</v>
      </c>
      <c r="D51" s="15" t="s">
        <v>96</v>
      </c>
      <c r="E51" s="15"/>
      <c r="F51" s="35">
        <f>F52</f>
        <v>0</v>
      </c>
      <c r="G51" s="42"/>
      <c r="H51" s="42"/>
      <c r="I51" s="42"/>
      <c r="J51" s="42"/>
      <c r="K51" s="41" t="e">
        <f t="shared" si="1"/>
        <v>#DIV/0!</v>
      </c>
    </row>
    <row r="52" spans="3:11" ht="51" hidden="1" x14ac:dyDescent="0.2">
      <c r="C52" s="14" t="s">
        <v>20</v>
      </c>
      <c r="D52" s="15" t="s">
        <v>21</v>
      </c>
      <c r="E52" s="15"/>
      <c r="F52" s="35"/>
      <c r="G52" s="42"/>
      <c r="H52" s="42"/>
      <c r="I52" s="42"/>
      <c r="J52" s="42"/>
      <c r="K52" s="41" t="e">
        <f t="shared" si="1"/>
        <v>#DIV/0!</v>
      </c>
    </row>
    <row r="53" spans="3:11" ht="16.5" customHeight="1" x14ac:dyDescent="0.2">
      <c r="C53" s="14" t="s">
        <v>9</v>
      </c>
      <c r="D53" s="15" t="s">
        <v>211</v>
      </c>
      <c r="E53" s="15"/>
      <c r="F53" s="35">
        <v>17672689</v>
      </c>
      <c r="G53" s="35"/>
      <c r="H53" s="35"/>
      <c r="I53" s="35"/>
      <c r="J53" s="35">
        <v>17720961.309999999</v>
      </c>
      <c r="K53" s="41">
        <f t="shared" si="1"/>
        <v>100.27314637857316</v>
      </c>
    </row>
    <row r="54" spans="3:11" ht="25.5" x14ac:dyDescent="0.2">
      <c r="C54" s="14" t="s">
        <v>449</v>
      </c>
      <c r="D54" s="15" t="s">
        <v>448</v>
      </c>
      <c r="E54" s="15"/>
      <c r="F54" s="35">
        <v>0</v>
      </c>
      <c r="G54" s="35"/>
      <c r="H54" s="35"/>
      <c r="I54" s="35"/>
      <c r="J54" s="35">
        <v>3.7</v>
      </c>
      <c r="K54" s="41" t="s">
        <v>433</v>
      </c>
    </row>
    <row r="55" spans="3:11" ht="38.25" x14ac:dyDescent="0.2">
      <c r="C55" s="14" t="s">
        <v>409</v>
      </c>
      <c r="D55" s="15" t="s">
        <v>249</v>
      </c>
      <c r="E55" s="15"/>
      <c r="F55" s="35">
        <f>F56</f>
        <v>2040800</v>
      </c>
      <c r="G55" s="35">
        <f t="shared" ref="G55:J55" si="9">G56</f>
        <v>0</v>
      </c>
      <c r="H55" s="35">
        <f t="shared" si="9"/>
        <v>0</v>
      </c>
      <c r="I55" s="35">
        <f t="shared" si="9"/>
        <v>0</v>
      </c>
      <c r="J55" s="35">
        <f t="shared" si="9"/>
        <v>2149108.2200000002</v>
      </c>
      <c r="K55" s="41">
        <f t="shared" si="1"/>
        <v>105.30714523716192</v>
      </c>
    </row>
    <row r="56" spans="3:11" ht="38.25" x14ac:dyDescent="0.2">
      <c r="C56" s="14" t="s">
        <v>286</v>
      </c>
      <c r="D56" s="15" t="s">
        <v>250</v>
      </c>
      <c r="E56" s="15"/>
      <c r="F56" s="35">
        <v>2040800</v>
      </c>
      <c r="G56" s="35"/>
      <c r="H56" s="35"/>
      <c r="I56" s="35"/>
      <c r="J56" s="35">
        <v>2149108.2200000002</v>
      </c>
      <c r="K56" s="41">
        <f t="shared" si="1"/>
        <v>105.30714523716192</v>
      </c>
    </row>
    <row r="57" spans="3:11" ht="25.5" x14ac:dyDescent="0.2">
      <c r="C57" s="14" t="s">
        <v>313</v>
      </c>
      <c r="D57" s="15" t="s">
        <v>314</v>
      </c>
      <c r="E57" s="15"/>
      <c r="F57" s="35">
        <f>F58</f>
        <v>2.5499999999999998</v>
      </c>
      <c r="G57" s="35">
        <f t="shared" ref="G57:J57" si="10">G58</f>
        <v>0</v>
      </c>
      <c r="H57" s="35">
        <f t="shared" si="10"/>
        <v>0</v>
      </c>
      <c r="I57" s="35">
        <f t="shared" si="10"/>
        <v>0</v>
      </c>
      <c r="J57" s="35">
        <f t="shared" si="10"/>
        <v>2.5499999999999998</v>
      </c>
      <c r="K57" s="41">
        <f t="shared" si="1"/>
        <v>100</v>
      </c>
    </row>
    <row r="58" spans="3:11" ht="21" customHeight="1" x14ac:dyDescent="0.2">
      <c r="C58" s="14" t="s">
        <v>435</v>
      </c>
      <c r="D58" s="15" t="s">
        <v>436</v>
      </c>
      <c r="E58" s="15"/>
      <c r="F58" s="35">
        <v>2.5499999999999998</v>
      </c>
      <c r="G58" s="35">
        <f t="shared" ref="G58:I59" si="11">G59</f>
        <v>0</v>
      </c>
      <c r="H58" s="35">
        <f t="shared" si="11"/>
        <v>0</v>
      </c>
      <c r="I58" s="35">
        <f t="shared" si="11"/>
        <v>0</v>
      </c>
      <c r="J58" s="35">
        <v>2.5499999999999998</v>
      </c>
      <c r="K58" s="41">
        <f t="shared" si="1"/>
        <v>100</v>
      </c>
    </row>
    <row r="59" spans="3:11" ht="21" customHeight="1" x14ac:dyDescent="0.2">
      <c r="C59" s="14" t="s">
        <v>315</v>
      </c>
      <c r="D59" s="15" t="s">
        <v>434</v>
      </c>
      <c r="E59" s="15"/>
      <c r="F59" s="35">
        <v>2.5499999999999998</v>
      </c>
      <c r="G59" s="35">
        <f t="shared" si="11"/>
        <v>0</v>
      </c>
      <c r="H59" s="35">
        <f t="shared" si="11"/>
        <v>0</v>
      </c>
      <c r="I59" s="35">
        <f t="shared" si="11"/>
        <v>0</v>
      </c>
      <c r="J59" s="35">
        <v>2.5499999999999998</v>
      </c>
      <c r="K59" s="41">
        <f t="shared" si="1"/>
        <v>100</v>
      </c>
    </row>
    <row r="60" spans="3:11" ht="18.75" customHeight="1" x14ac:dyDescent="0.2">
      <c r="C60" s="14" t="s">
        <v>22</v>
      </c>
      <c r="D60" s="15" t="s">
        <v>129</v>
      </c>
      <c r="E60" s="15"/>
      <c r="F60" s="35">
        <f>F61+F76</f>
        <v>22359000</v>
      </c>
      <c r="G60" s="35">
        <f t="shared" ref="G60:J60" si="12">G61+G76</f>
        <v>0</v>
      </c>
      <c r="H60" s="35">
        <f t="shared" si="12"/>
        <v>0</v>
      </c>
      <c r="I60" s="35">
        <f t="shared" si="12"/>
        <v>0</v>
      </c>
      <c r="J60" s="35">
        <f t="shared" si="12"/>
        <v>22620230.050000001</v>
      </c>
      <c r="K60" s="41">
        <f t="shared" si="1"/>
        <v>101.16834406726598</v>
      </c>
    </row>
    <row r="61" spans="3:11" ht="33" customHeight="1" x14ac:dyDescent="0.2">
      <c r="C61" s="14" t="s">
        <v>23</v>
      </c>
      <c r="D61" s="15" t="s">
        <v>130</v>
      </c>
      <c r="E61" s="15"/>
      <c r="F61" s="35">
        <f>F62</f>
        <v>21575000</v>
      </c>
      <c r="G61" s="35">
        <f t="shared" ref="G61:J61" si="13">G62</f>
        <v>0</v>
      </c>
      <c r="H61" s="35">
        <f t="shared" si="13"/>
        <v>0</v>
      </c>
      <c r="I61" s="35">
        <f t="shared" si="13"/>
        <v>0</v>
      </c>
      <c r="J61" s="35">
        <f t="shared" si="13"/>
        <v>21820782.190000001</v>
      </c>
      <c r="K61" s="41">
        <f t="shared" si="1"/>
        <v>101.13919902665123</v>
      </c>
    </row>
    <row r="62" spans="3:11" ht="41.25" customHeight="1" x14ac:dyDescent="0.2">
      <c r="C62" s="14" t="s">
        <v>24</v>
      </c>
      <c r="D62" s="15" t="s">
        <v>131</v>
      </c>
      <c r="E62" s="15"/>
      <c r="F62" s="35">
        <v>21575000</v>
      </c>
      <c r="G62" s="35"/>
      <c r="H62" s="35"/>
      <c r="I62" s="35"/>
      <c r="J62" s="35">
        <v>21820782.190000001</v>
      </c>
      <c r="K62" s="41">
        <f t="shared" si="1"/>
        <v>101.13919902665123</v>
      </c>
    </row>
    <row r="63" spans="3:11" ht="38.25" hidden="1" x14ac:dyDescent="0.2">
      <c r="C63" s="14" t="s">
        <v>25</v>
      </c>
      <c r="D63" s="15" t="s">
        <v>102</v>
      </c>
      <c r="E63" s="15"/>
      <c r="F63" s="35">
        <f>F64</f>
        <v>0</v>
      </c>
      <c r="G63" s="35"/>
      <c r="H63" s="35"/>
      <c r="I63" s="35"/>
      <c r="J63" s="35"/>
      <c r="K63" s="41" t="e">
        <f t="shared" si="1"/>
        <v>#DIV/0!</v>
      </c>
    </row>
    <row r="64" spans="3:11" ht="51" hidden="1" x14ac:dyDescent="0.2">
      <c r="C64" s="14" t="s">
        <v>26</v>
      </c>
      <c r="D64" s="15" t="s">
        <v>27</v>
      </c>
      <c r="E64" s="15"/>
      <c r="F64" s="35"/>
      <c r="G64" s="35"/>
      <c r="H64" s="35"/>
      <c r="I64" s="35"/>
      <c r="J64" s="35"/>
      <c r="K64" s="41" t="e">
        <f t="shared" si="1"/>
        <v>#DIV/0!</v>
      </c>
    </row>
    <row r="65" spans="3:11" ht="25.5" hidden="1" x14ac:dyDescent="0.2">
      <c r="C65" s="14" t="s">
        <v>28</v>
      </c>
      <c r="D65" s="15" t="s">
        <v>132</v>
      </c>
      <c r="E65" s="15"/>
      <c r="F65" s="35">
        <f>F66</f>
        <v>0</v>
      </c>
      <c r="G65" s="35"/>
      <c r="H65" s="35"/>
      <c r="I65" s="35"/>
      <c r="J65" s="35"/>
      <c r="K65" s="41" t="e">
        <f t="shared" si="1"/>
        <v>#DIV/0!</v>
      </c>
    </row>
    <row r="66" spans="3:11" ht="76.5" hidden="1" x14ac:dyDescent="0.2">
      <c r="C66" s="14" t="s">
        <v>86</v>
      </c>
      <c r="D66" s="15" t="s">
        <v>128</v>
      </c>
      <c r="E66" s="15"/>
      <c r="F66" s="35"/>
      <c r="G66" s="35"/>
      <c r="H66" s="35"/>
      <c r="I66" s="35"/>
      <c r="J66" s="35"/>
      <c r="K66" s="41" t="e">
        <f t="shared" si="1"/>
        <v>#DIV/0!</v>
      </c>
    </row>
    <row r="67" spans="3:11" ht="25.5" hidden="1" x14ac:dyDescent="0.2">
      <c r="C67" s="14" t="s">
        <v>29</v>
      </c>
      <c r="D67" s="15" t="s">
        <v>97</v>
      </c>
      <c r="E67" s="15"/>
      <c r="F67" s="35">
        <f>F68+F71</f>
        <v>0</v>
      </c>
      <c r="G67" s="35"/>
      <c r="H67" s="35"/>
      <c r="I67" s="35"/>
      <c r="J67" s="35"/>
      <c r="K67" s="41" t="e">
        <f t="shared" si="1"/>
        <v>#DIV/0!</v>
      </c>
    </row>
    <row r="68" spans="3:11" hidden="1" x14ac:dyDescent="0.2">
      <c r="C68" s="14" t="s">
        <v>30</v>
      </c>
      <c r="D68" s="15" t="s">
        <v>98</v>
      </c>
      <c r="E68" s="15"/>
      <c r="F68" s="35">
        <f>F69</f>
        <v>0</v>
      </c>
      <c r="G68" s="35"/>
      <c r="H68" s="35"/>
      <c r="I68" s="35"/>
      <c r="J68" s="35"/>
      <c r="K68" s="41" t="e">
        <f t="shared" si="1"/>
        <v>#DIV/0!</v>
      </c>
    </row>
    <row r="69" spans="3:11" hidden="1" x14ac:dyDescent="0.2">
      <c r="C69" s="14" t="s">
        <v>31</v>
      </c>
      <c r="D69" s="15" t="s">
        <v>99</v>
      </c>
      <c r="E69" s="15"/>
      <c r="F69" s="35">
        <f>F70</f>
        <v>0</v>
      </c>
      <c r="G69" s="35"/>
      <c r="H69" s="35"/>
      <c r="I69" s="35"/>
      <c r="J69" s="35"/>
      <c r="K69" s="41" t="e">
        <f t="shared" si="1"/>
        <v>#DIV/0!</v>
      </c>
    </row>
    <row r="70" spans="3:11" ht="25.5" hidden="1" x14ac:dyDescent="0.2">
      <c r="C70" s="14" t="s">
        <v>32</v>
      </c>
      <c r="D70" s="15" t="s">
        <v>33</v>
      </c>
      <c r="E70" s="15"/>
      <c r="F70" s="35"/>
      <c r="G70" s="35"/>
      <c r="H70" s="35"/>
      <c r="I70" s="35"/>
      <c r="J70" s="35"/>
      <c r="K70" s="41" t="e">
        <f t="shared" si="1"/>
        <v>#DIV/0!</v>
      </c>
    </row>
    <row r="71" spans="3:11" hidden="1" x14ac:dyDescent="0.2">
      <c r="C71" s="14" t="s">
        <v>34</v>
      </c>
      <c r="D71" s="15" t="s">
        <v>100</v>
      </c>
      <c r="E71" s="15"/>
      <c r="F71" s="35">
        <f>F72+F74</f>
        <v>0</v>
      </c>
      <c r="G71" s="35"/>
      <c r="H71" s="35"/>
      <c r="I71" s="35"/>
      <c r="J71" s="35"/>
      <c r="K71" s="41" t="e">
        <f t="shared" si="1"/>
        <v>#DIV/0!</v>
      </c>
    </row>
    <row r="72" spans="3:11" ht="38.25" hidden="1" x14ac:dyDescent="0.2">
      <c r="C72" s="16" t="s">
        <v>35</v>
      </c>
      <c r="D72" s="17" t="s">
        <v>36</v>
      </c>
      <c r="E72" s="17"/>
      <c r="F72" s="35">
        <f>F73</f>
        <v>0</v>
      </c>
      <c r="G72" s="35"/>
      <c r="H72" s="35"/>
      <c r="I72" s="35"/>
      <c r="J72" s="35"/>
      <c r="K72" s="41" t="e">
        <f t="shared" si="1"/>
        <v>#DIV/0!</v>
      </c>
    </row>
    <row r="73" spans="3:11" ht="51" hidden="1" x14ac:dyDescent="0.2">
      <c r="C73" s="14" t="s">
        <v>37</v>
      </c>
      <c r="D73" s="15" t="s">
        <v>38</v>
      </c>
      <c r="E73" s="15"/>
      <c r="F73" s="35"/>
      <c r="G73" s="35"/>
      <c r="H73" s="35"/>
      <c r="I73" s="35"/>
      <c r="J73" s="35"/>
      <c r="K73" s="41" t="e">
        <f t="shared" si="1"/>
        <v>#DIV/0!</v>
      </c>
    </row>
    <row r="74" spans="3:11" ht="13.5" hidden="1" x14ac:dyDescent="0.2">
      <c r="C74" s="18" t="s">
        <v>39</v>
      </c>
      <c r="D74" s="19" t="s">
        <v>40</v>
      </c>
      <c r="E74" s="19"/>
      <c r="F74" s="35">
        <f>F75</f>
        <v>0</v>
      </c>
      <c r="G74" s="35"/>
      <c r="H74" s="35"/>
      <c r="I74" s="35"/>
      <c r="J74" s="35"/>
      <c r="K74" s="41" t="e">
        <f t="shared" si="1"/>
        <v>#DIV/0!</v>
      </c>
    </row>
    <row r="75" spans="3:11" ht="25.5" hidden="1" x14ac:dyDescent="0.2">
      <c r="C75" s="14" t="s">
        <v>41</v>
      </c>
      <c r="D75" s="15" t="s">
        <v>42</v>
      </c>
      <c r="E75" s="15"/>
      <c r="F75" s="35"/>
      <c r="G75" s="35"/>
      <c r="H75" s="35"/>
      <c r="I75" s="35"/>
      <c r="J75" s="35"/>
      <c r="K75" s="41" t="e">
        <f t="shared" si="1"/>
        <v>#DIV/0!</v>
      </c>
    </row>
    <row r="76" spans="3:11" ht="37.5" customHeight="1" x14ac:dyDescent="0.2">
      <c r="C76" s="14" t="s">
        <v>28</v>
      </c>
      <c r="D76" s="15" t="s">
        <v>132</v>
      </c>
      <c r="E76" s="15"/>
      <c r="F76" s="35">
        <f>F77</f>
        <v>784000</v>
      </c>
      <c r="G76" s="35">
        <f t="shared" ref="G76:J76" si="14">G77</f>
        <v>0</v>
      </c>
      <c r="H76" s="35">
        <f t="shared" si="14"/>
        <v>0</v>
      </c>
      <c r="I76" s="35">
        <f t="shared" si="14"/>
        <v>0</v>
      </c>
      <c r="J76" s="35">
        <f t="shared" si="14"/>
        <v>799447.86</v>
      </c>
      <c r="K76" s="41">
        <f t="shared" si="1"/>
        <v>101.97039030612245</v>
      </c>
    </row>
    <row r="77" spans="3:11" ht="35.25" customHeight="1" x14ac:dyDescent="0.2">
      <c r="C77" s="14" t="s">
        <v>203</v>
      </c>
      <c r="D77" s="15" t="s">
        <v>204</v>
      </c>
      <c r="E77" s="15"/>
      <c r="F77" s="35">
        <v>784000</v>
      </c>
      <c r="G77" s="35"/>
      <c r="H77" s="35"/>
      <c r="I77" s="35"/>
      <c r="J77" s="35">
        <v>799447.86</v>
      </c>
      <c r="K77" s="41">
        <f t="shared" si="1"/>
        <v>101.97039030612245</v>
      </c>
    </row>
    <row r="78" spans="3:11" ht="44.25" customHeight="1" x14ac:dyDescent="0.2">
      <c r="C78" s="14" t="s">
        <v>263</v>
      </c>
      <c r="D78" s="35" t="s">
        <v>264</v>
      </c>
      <c r="E78" s="35"/>
      <c r="F78" s="35">
        <f>F81+F83</f>
        <v>150.32999999999998</v>
      </c>
      <c r="G78" s="35"/>
      <c r="H78" s="35"/>
      <c r="I78" s="42"/>
      <c r="J78" s="35">
        <f>J79+J84</f>
        <v>203.05999999999997</v>
      </c>
      <c r="K78" s="41">
        <f t="shared" si="1"/>
        <v>135.07616576864231</v>
      </c>
    </row>
    <row r="79" spans="3:11" ht="27.75" customHeight="1" x14ac:dyDescent="0.2">
      <c r="C79" s="14" t="s">
        <v>34</v>
      </c>
      <c r="D79" s="15" t="s">
        <v>425</v>
      </c>
      <c r="E79" s="15"/>
      <c r="F79" s="35">
        <f>F80+F82</f>
        <v>150.32999999999998</v>
      </c>
      <c r="G79" s="35">
        <f t="shared" ref="G79:J80" si="15">G80</f>
        <v>0</v>
      </c>
      <c r="H79" s="35">
        <f t="shared" si="15"/>
        <v>0</v>
      </c>
      <c r="I79" s="35">
        <f t="shared" si="15"/>
        <v>0</v>
      </c>
      <c r="J79" s="35">
        <f>J80+J82</f>
        <v>150.32999999999998</v>
      </c>
      <c r="K79" s="41">
        <f t="shared" si="1"/>
        <v>100</v>
      </c>
    </row>
    <row r="80" spans="3:11" ht="44.25" customHeight="1" x14ac:dyDescent="0.2">
      <c r="C80" s="14" t="s">
        <v>35</v>
      </c>
      <c r="D80" s="15" t="s">
        <v>424</v>
      </c>
      <c r="E80" s="15"/>
      <c r="F80" s="35">
        <f>F81</f>
        <v>148.22999999999999</v>
      </c>
      <c r="G80" s="35">
        <f t="shared" si="15"/>
        <v>0</v>
      </c>
      <c r="H80" s="35">
        <f t="shared" si="15"/>
        <v>0</v>
      </c>
      <c r="I80" s="35">
        <f t="shared" si="15"/>
        <v>0</v>
      </c>
      <c r="J80" s="35">
        <f t="shared" si="15"/>
        <v>148.22999999999999</v>
      </c>
      <c r="K80" s="41">
        <f t="shared" si="1"/>
        <v>100</v>
      </c>
    </row>
    <row r="81" spans="3:11" ht="53.25" customHeight="1" x14ac:dyDescent="0.2">
      <c r="C81" s="14" t="s">
        <v>37</v>
      </c>
      <c r="D81" s="15" t="s">
        <v>265</v>
      </c>
      <c r="E81" s="15"/>
      <c r="F81" s="35">
        <v>148.22999999999999</v>
      </c>
      <c r="G81" s="35"/>
      <c r="H81" s="35"/>
      <c r="I81" s="35"/>
      <c r="J81" s="35">
        <v>148.22999999999999</v>
      </c>
      <c r="K81" s="41">
        <f t="shared" si="1"/>
        <v>100</v>
      </c>
    </row>
    <row r="82" spans="3:11" ht="21.75" customHeight="1" x14ac:dyDescent="0.2">
      <c r="C82" s="14" t="s">
        <v>427</v>
      </c>
      <c r="D82" s="15" t="s">
        <v>428</v>
      </c>
      <c r="E82" s="15"/>
      <c r="F82" s="35">
        <f>F83</f>
        <v>2.1</v>
      </c>
      <c r="G82" s="35">
        <f t="shared" ref="G82:J82" si="16">G83</f>
        <v>0</v>
      </c>
      <c r="H82" s="35">
        <f t="shared" si="16"/>
        <v>0</v>
      </c>
      <c r="I82" s="35">
        <f t="shared" si="16"/>
        <v>0</v>
      </c>
      <c r="J82" s="35">
        <f t="shared" si="16"/>
        <v>2.1</v>
      </c>
      <c r="K82" s="41">
        <f t="shared" si="1"/>
        <v>100</v>
      </c>
    </row>
    <row r="83" spans="3:11" ht="25.5" x14ac:dyDescent="0.2">
      <c r="C83" s="14" t="s">
        <v>426</v>
      </c>
      <c r="D83" s="15" t="s">
        <v>266</v>
      </c>
      <c r="E83" s="15"/>
      <c r="F83" s="35">
        <v>2.1</v>
      </c>
      <c r="G83" s="35"/>
      <c r="H83" s="35"/>
      <c r="I83" s="35"/>
      <c r="J83" s="35">
        <v>2.1</v>
      </c>
      <c r="K83" s="41">
        <f t="shared" ref="K83" si="17">J83/F83*100</f>
        <v>100</v>
      </c>
    </row>
    <row r="84" spans="3:11" ht="25.5" x14ac:dyDescent="0.2">
      <c r="C84" s="14" t="s">
        <v>229</v>
      </c>
      <c r="D84" s="15" t="s">
        <v>430</v>
      </c>
      <c r="E84" s="15"/>
      <c r="F84" s="35">
        <f>F85+F86</f>
        <v>0</v>
      </c>
      <c r="G84" s="35">
        <f t="shared" ref="G84:J84" si="18">G85+G86</f>
        <v>0</v>
      </c>
      <c r="H84" s="35">
        <f t="shared" si="18"/>
        <v>0</v>
      </c>
      <c r="I84" s="35">
        <f t="shared" si="18"/>
        <v>0</v>
      </c>
      <c r="J84" s="35">
        <f t="shared" si="18"/>
        <v>52.73</v>
      </c>
      <c r="K84" s="41" t="s">
        <v>433</v>
      </c>
    </row>
    <row r="85" spans="3:11" ht="25.5" hidden="1" x14ac:dyDescent="0.2">
      <c r="C85" s="14" t="s">
        <v>229</v>
      </c>
      <c r="D85" s="15" t="s">
        <v>431</v>
      </c>
      <c r="E85" s="15"/>
      <c r="F85" s="35">
        <v>0</v>
      </c>
      <c r="G85" s="35"/>
      <c r="H85" s="35"/>
      <c r="I85" s="35"/>
      <c r="J85" s="35">
        <v>0</v>
      </c>
      <c r="K85" s="41" t="s">
        <v>433</v>
      </c>
    </row>
    <row r="86" spans="3:11" ht="38.25" x14ac:dyDescent="0.2">
      <c r="C86" s="14" t="s">
        <v>429</v>
      </c>
      <c r="D86" s="15" t="s">
        <v>432</v>
      </c>
      <c r="E86" s="15"/>
      <c r="F86" s="35">
        <v>0</v>
      </c>
      <c r="G86" s="35"/>
      <c r="H86" s="35"/>
      <c r="I86" s="35"/>
      <c r="J86" s="35">
        <v>52.73</v>
      </c>
      <c r="K86" s="41" t="s">
        <v>433</v>
      </c>
    </row>
    <row r="87" spans="3:11" ht="44.25" customHeight="1" x14ac:dyDescent="0.2">
      <c r="C87" s="14" t="s">
        <v>43</v>
      </c>
      <c r="D87" s="15" t="s">
        <v>113</v>
      </c>
      <c r="E87" s="15"/>
      <c r="F87" s="35">
        <f>F88+F100+F103</f>
        <v>51774680</v>
      </c>
      <c r="G87" s="35">
        <f t="shared" ref="G87:I87" si="19">G88+G100+G103</f>
        <v>0</v>
      </c>
      <c r="H87" s="35">
        <f t="shared" si="19"/>
        <v>0</v>
      </c>
      <c r="I87" s="35">
        <f t="shared" si="19"/>
        <v>0</v>
      </c>
      <c r="J87" s="35">
        <f>J88+J100+J103</f>
        <v>58651887.199999996</v>
      </c>
      <c r="K87" s="41">
        <f t="shared" ref="K87:K150" si="20">J87/F87*100</f>
        <v>113.28295452526214</v>
      </c>
    </row>
    <row r="88" spans="3:11" ht="66.75" customHeight="1" x14ac:dyDescent="0.2">
      <c r="C88" s="14" t="s">
        <v>230</v>
      </c>
      <c r="D88" s="15" t="s">
        <v>114</v>
      </c>
      <c r="E88" s="15"/>
      <c r="F88" s="35">
        <f>F89+F95+F93</f>
        <v>46625680</v>
      </c>
      <c r="G88" s="35">
        <f t="shared" ref="G88:I88" si="21">G89+G95+G93</f>
        <v>0</v>
      </c>
      <c r="H88" s="35">
        <f t="shared" si="21"/>
        <v>0</v>
      </c>
      <c r="I88" s="35">
        <f t="shared" si="21"/>
        <v>0</v>
      </c>
      <c r="J88" s="35">
        <f>J89+J95+J93</f>
        <v>53342210.259999998</v>
      </c>
      <c r="K88" s="41">
        <f t="shared" si="20"/>
        <v>114.40521673893014</v>
      </c>
    </row>
    <row r="89" spans="3:11" ht="60" customHeight="1" x14ac:dyDescent="0.2">
      <c r="C89" s="14" t="s">
        <v>44</v>
      </c>
      <c r="D89" s="15" t="s">
        <v>133</v>
      </c>
      <c r="E89" s="15"/>
      <c r="F89" s="35">
        <f>F91+F92+F90</f>
        <v>44620480</v>
      </c>
      <c r="G89" s="35">
        <f t="shared" ref="G89:I89" si="22">G91+G92+G90</f>
        <v>0</v>
      </c>
      <c r="H89" s="35">
        <f t="shared" si="22"/>
        <v>0</v>
      </c>
      <c r="I89" s="35">
        <f t="shared" si="22"/>
        <v>0</v>
      </c>
      <c r="J89" s="35">
        <f>J91+J92+J90</f>
        <v>51311462.57</v>
      </c>
      <c r="K89" s="41">
        <f t="shared" si="20"/>
        <v>114.99531732962083</v>
      </c>
    </row>
    <row r="90" spans="3:11" ht="63.75" x14ac:dyDescent="0.2">
      <c r="C90" s="14" t="s">
        <v>375</v>
      </c>
      <c r="D90" s="15" t="s">
        <v>376</v>
      </c>
      <c r="E90" s="15"/>
      <c r="F90" s="35">
        <v>6977289</v>
      </c>
      <c r="G90" s="35"/>
      <c r="H90" s="35"/>
      <c r="I90" s="35"/>
      <c r="J90" s="35">
        <v>10967823.130000001</v>
      </c>
      <c r="K90" s="41">
        <f t="shared" si="20"/>
        <v>157.19318964715382</v>
      </c>
    </row>
    <row r="91" spans="3:11" ht="70.5" hidden="1" customHeight="1" x14ac:dyDescent="0.2">
      <c r="C91" s="14" t="s">
        <v>297</v>
      </c>
      <c r="D91" s="15" t="s">
        <v>212</v>
      </c>
      <c r="E91" s="15"/>
      <c r="F91" s="35"/>
      <c r="G91" s="35"/>
      <c r="H91" s="35"/>
      <c r="I91" s="35"/>
      <c r="J91" s="35"/>
      <c r="K91" s="41" t="s">
        <v>433</v>
      </c>
    </row>
    <row r="92" spans="3:11" ht="65.25" customHeight="1" x14ac:dyDescent="0.2">
      <c r="C92" s="14" t="s">
        <v>299</v>
      </c>
      <c r="D92" s="15" t="s">
        <v>298</v>
      </c>
      <c r="E92" s="15"/>
      <c r="F92" s="35">
        <v>37643191</v>
      </c>
      <c r="G92" s="35"/>
      <c r="H92" s="35"/>
      <c r="I92" s="35"/>
      <c r="J92" s="35">
        <v>40343639.439999998</v>
      </c>
      <c r="K92" s="41">
        <f t="shared" si="20"/>
        <v>107.17380319856518</v>
      </c>
    </row>
    <row r="93" spans="3:11" ht="63.75" x14ac:dyDescent="0.2">
      <c r="C93" s="14" t="s">
        <v>383</v>
      </c>
      <c r="D93" s="15" t="s">
        <v>382</v>
      </c>
      <c r="E93" s="15"/>
      <c r="F93" s="35">
        <f>F94</f>
        <v>31369.5</v>
      </c>
      <c r="G93" s="35">
        <f t="shared" ref="G93:J93" si="23">G94</f>
        <v>0</v>
      </c>
      <c r="H93" s="35">
        <f t="shared" si="23"/>
        <v>0</v>
      </c>
      <c r="I93" s="35">
        <f t="shared" si="23"/>
        <v>0</v>
      </c>
      <c r="J93" s="35">
        <f t="shared" si="23"/>
        <v>31369.5</v>
      </c>
      <c r="K93" s="41">
        <f t="shared" si="20"/>
        <v>100</v>
      </c>
    </row>
    <row r="94" spans="3:11" ht="51" x14ac:dyDescent="0.2">
      <c r="C94" s="14" t="s">
        <v>385</v>
      </c>
      <c r="D94" s="15" t="s">
        <v>384</v>
      </c>
      <c r="E94" s="15"/>
      <c r="F94" s="35">
        <v>31369.5</v>
      </c>
      <c r="G94" s="35"/>
      <c r="H94" s="35"/>
      <c r="I94" s="35"/>
      <c r="J94" s="35">
        <v>31369.5</v>
      </c>
      <c r="K94" s="41">
        <f t="shared" si="20"/>
        <v>100</v>
      </c>
    </row>
    <row r="95" spans="3:11" ht="30.75" customHeight="1" x14ac:dyDescent="0.2">
      <c r="C95" s="14" t="s">
        <v>346</v>
      </c>
      <c r="D95" s="15" t="s">
        <v>345</v>
      </c>
      <c r="E95" s="15"/>
      <c r="F95" s="35">
        <f>F96</f>
        <v>1973830.5</v>
      </c>
      <c r="G95" s="35">
        <f t="shared" ref="G95:J95" si="24">G96</f>
        <v>0</v>
      </c>
      <c r="H95" s="35">
        <f t="shared" si="24"/>
        <v>0</v>
      </c>
      <c r="I95" s="35">
        <f t="shared" si="24"/>
        <v>0</v>
      </c>
      <c r="J95" s="35">
        <f t="shared" si="24"/>
        <v>1999378.19</v>
      </c>
      <c r="K95" s="41">
        <f t="shared" si="20"/>
        <v>101.29432035830837</v>
      </c>
    </row>
    <row r="96" spans="3:11" ht="33.75" customHeight="1" x14ac:dyDescent="0.2">
      <c r="C96" s="14" t="s">
        <v>347</v>
      </c>
      <c r="D96" s="15" t="s">
        <v>348</v>
      </c>
      <c r="E96" s="15"/>
      <c r="F96" s="35">
        <v>1973830.5</v>
      </c>
      <c r="G96" s="35"/>
      <c r="H96" s="35"/>
      <c r="I96" s="35"/>
      <c r="J96" s="35">
        <v>1999378.19</v>
      </c>
      <c r="K96" s="41">
        <f t="shared" si="20"/>
        <v>101.29432035830837</v>
      </c>
    </row>
    <row r="97" spans="3:11" ht="51" hidden="1" x14ac:dyDescent="0.2">
      <c r="C97" s="14" t="s">
        <v>45</v>
      </c>
      <c r="D97" s="15" t="s">
        <v>46</v>
      </c>
      <c r="E97" s="15"/>
      <c r="F97" s="35"/>
      <c r="G97" s="42"/>
      <c r="H97" s="42"/>
      <c r="I97" s="42"/>
      <c r="J97" s="35"/>
      <c r="K97" s="41" t="e">
        <f t="shared" si="20"/>
        <v>#DIV/0!</v>
      </c>
    </row>
    <row r="98" spans="3:11" hidden="1" x14ac:dyDescent="0.2">
      <c r="C98" s="14" t="s">
        <v>47</v>
      </c>
      <c r="D98" s="15" t="s">
        <v>103</v>
      </c>
      <c r="E98" s="15"/>
      <c r="F98" s="35">
        <f>F99</f>
        <v>0</v>
      </c>
      <c r="G98" s="42"/>
      <c r="H98" s="42"/>
      <c r="I98" s="42"/>
      <c r="J98" s="35"/>
      <c r="K98" s="41" t="e">
        <f t="shared" si="20"/>
        <v>#DIV/0!</v>
      </c>
    </row>
    <row r="99" spans="3:11" ht="38.25" hidden="1" x14ac:dyDescent="0.2">
      <c r="C99" s="14" t="s">
        <v>48</v>
      </c>
      <c r="D99" s="15" t="s">
        <v>109</v>
      </c>
      <c r="E99" s="15"/>
      <c r="F99" s="35">
        <f>F100</f>
        <v>0</v>
      </c>
      <c r="G99" s="42"/>
      <c r="H99" s="42"/>
      <c r="I99" s="42"/>
      <c r="J99" s="35"/>
      <c r="K99" s="41" t="e">
        <f t="shared" si="20"/>
        <v>#DIV/0!</v>
      </c>
    </row>
    <row r="100" spans="3:11" ht="21.75" hidden="1" customHeight="1" x14ac:dyDescent="0.2">
      <c r="C100" s="14" t="s">
        <v>47</v>
      </c>
      <c r="D100" s="15" t="s">
        <v>201</v>
      </c>
      <c r="E100" s="15"/>
      <c r="F100" s="35">
        <f>F102</f>
        <v>0</v>
      </c>
      <c r="G100" s="35">
        <f t="shared" ref="G100:J100" si="25">G102</f>
        <v>0</v>
      </c>
      <c r="H100" s="35">
        <f t="shared" si="25"/>
        <v>0</v>
      </c>
      <c r="I100" s="35">
        <f t="shared" si="25"/>
        <v>0</v>
      </c>
      <c r="J100" s="35">
        <f t="shared" si="25"/>
        <v>0</v>
      </c>
      <c r="K100" s="41" t="e">
        <f t="shared" si="20"/>
        <v>#DIV/0!</v>
      </c>
    </row>
    <row r="101" spans="3:11" ht="48.75" hidden="1" customHeight="1" x14ac:dyDescent="0.2">
      <c r="C101" s="14" t="s">
        <v>48</v>
      </c>
      <c r="D101" s="15" t="s">
        <v>241</v>
      </c>
      <c r="E101" s="15"/>
      <c r="F101" s="35">
        <f>F102</f>
        <v>0</v>
      </c>
      <c r="G101" s="35">
        <f t="shared" ref="G101:J101" si="26">G102</f>
        <v>0</v>
      </c>
      <c r="H101" s="35">
        <f t="shared" si="26"/>
        <v>0</v>
      </c>
      <c r="I101" s="35">
        <f t="shared" si="26"/>
        <v>0</v>
      </c>
      <c r="J101" s="35">
        <f t="shared" si="26"/>
        <v>0</v>
      </c>
      <c r="K101" s="41" t="e">
        <f t="shared" si="20"/>
        <v>#DIV/0!</v>
      </c>
    </row>
    <row r="102" spans="3:11" ht="49.5" hidden="1" customHeight="1" x14ac:dyDescent="0.2">
      <c r="C102" s="14" t="s">
        <v>49</v>
      </c>
      <c r="D102" s="15" t="s">
        <v>202</v>
      </c>
      <c r="E102" s="15"/>
      <c r="F102" s="35"/>
      <c r="G102" s="42"/>
      <c r="H102" s="42"/>
      <c r="I102" s="42"/>
      <c r="J102" s="35"/>
      <c r="K102" s="41" t="e">
        <f t="shared" si="20"/>
        <v>#DIV/0!</v>
      </c>
    </row>
    <row r="103" spans="3:11" ht="63.75" x14ac:dyDescent="0.2">
      <c r="C103" s="14" t="s">
        <v>340</v>
      </c>
      <c r="D103" s="15" t="s">
        <v>339</v>
      </c>
      <c r="E103" s="15"/>
      <c r="F103" s="35">
        <f>F104</f>
        <v>5149000</v>
      </c>
      <c r="G103" s="35">
        <f t="shared" ref="G103:J104" si="27">G104</f>
        <v>0</v>
      </c>
      <c r="H103" s="35">
        <f t="shared" si="27"/>
        <v>0</v>
      </c>
      <c r="I103" s="35">
        <f t="shared" si="27"/>
        <v>0</v>
      </c>
      <c r="J103" s="35">
        <f t="shared" si="27"/>
        <v>5309676.9400000004</v>
      </c>
      <c r="K103" s="41">
        <f t="shared" si="20"/>
        <v>103.1205465138862</v>
      </c>
    </row>
    <row r="104" spans="3:11" ht="63.75" x14ac:dyDescent="0.2">
      <c r="C104" s="14" t="s">
        <v>342</v>
      </c>
      <c r="D104" s="15" t="s">
        <v>341</v>
      </c>
      <c r="E104" s="15"/>
      <c r="F104" s="35">
        <f>F105</f>
        <v>5149000</v>
      </c>
      <c r="G104" s="35">
        <f t="shared" si="27"/>
        <v>0</v>
      </c>
      <c r="H104" s="35">
        <f t="shared" si="27"/>
        <v>0</v>
      </c>
      <c r="I104" s="35">
        <f t="shared" si="27"/>
        <v>0</v>
      </c>
      <c r="J104" s="35">
        <f t="shared" si="27"/>
        <v>5309676.9400000004</v>
      </c>
      <c r="K104" s="41">
        <f t="shared" si="20"/>
        <v>103.1205465138862</v>
      </c>
    </row>
    <row r="105" spans="3:11" ht="63.75" x14ac:dyDescent="0.2">
      <c r="C105" s="14" t="s">
        <v>343</v>
      </c>
      <c r="D105" s="15" t="s">
        <v>344</v>
      </c>
      <c r="E105" s="15"/>
      <c r="F105" s="35">
        <v>5149000</v>
      </c>
      <c r="G105" s="35"/>
      <c r="H105" s="35"/>
      <c r="I105" s="35"/>
      <c r="J105" s="35">
        <v>5309676.9400000004</v>
      </c>
      <c r="K105" s="41">
        <f t="shared" si="20"/>
        <v>103.1205465138862</v>
      </c>
    </row>
    <row r="106" spans="3:11" ht="22.5" customHeight="1" x14ac:dyDescent="0.2">
      <c r="C106" s="14" t="s">
        <v>50</v>
      </c>
      <c r="D106" s="15" t="s">
        <v>134</v>
      </c>
      <c r="E106" s="15"/>
      <c r="F106" s="35">
        <f>F107</f>
        <v>2261000</v>
      </c>
      <c r="G106" s="35">
        <f t="shared" ref="G106:J106" si="28">G107</f>
        <v>0</v>
      </c>
      <c r="H106" s="35">
        <f t="shared" si="28"/>
        <v>0</v>
      </c>
      <c r="I106" s="35">
        <f t="shared" si="28"/>
        <v>0</v>
      </c>
      <c r="J106" s="35">
        <f t="shared" si="28"/>
        <v>5328263.97</v>
      </c>
      <c r="K106" s="41">
        <f t="shared" si="20"/>
        <v>235.65961831048207</v>
      </c>
    </row>
    <row r="107" spans="3:11" ht="24.75" customHeight="1" x14ac:dyDescent="0.2">
      <c r="C107" s="14" t="s">
        <v>51</v>
      </c>
      <c r="D107" s="15" t="s">
        <v>135</v>
      </c>
      <c r="E107" s="15"/>
      <c r="F107" s="35">
        <f>F108+F109+F110+F111+F114</f>
        <v>2261000</v>
      </c>
      <c r="G107" s="35">
        <f t="shared" ref="G107:J107" si="29">G108+G109+G110+G111+G114</f>
        <v>0</v>
      </c>
      <c r="H107" s="35">
        <f t="shared" si="29"/>
        <v>0</v>
      </c>
      <c r="I107" s="35">
        <f t="shared" si="29"/>
        <v>0</v>
      </c>
      <c r="J107" s="35">
        <f t="shared" si="29"/>
        <v>5328263.97</v>
      </c>
      <c r="K107" s="41">
        <f t="shared" si="20"/>
        <v>235.65961831048207</v>
      </c>
    </row>
    <row r="108" spans="3:11" ht="24.75" customHeight="1" x14ac:dyDescent="0.2">
      <c r="C108" s="53" t="s">
        <v>227</v>
      </c>
      <c r="D108" s="15" t="s">
        <v>228</v>
      </c>
      <c r="E108" s="15"/>
      <c r="F108" s="35">
        <v>165050</v>
      </c>
      <c r="G108" s="35"/>
      <c r="H108" s="35"/>
      <c r="I108" s="35"/>
      <c r="J108" s="35">
        <v>2009472.5</v>
      </c>
      <c r="K108" s="41">
        <f t="shared" si="20"/>
        <v>1217.4931838836717</v>
      </c>
    </row>
    <row r="109" spans="3:11" ht="24.75" hidden="1" customHeight="1" x14ac:dyDescent="0.2">
      <c r="C109" s="53" t="s">
        <v>234</v>
      </c>
      <c r="D109" s="15" t="s">
        <v>231</v>
      </c>
      <c r="E109" s="15"/>
      <c r="F109" s="35"/>
      <c r="G109" s="35"/>
      <c r="H109" s="35"/>
      <c r="I109" s="35"/>
      <c r="J109" s="35"/>
      <c r="K109" s="41" t="e">
        <f t="shared" si="20"/>
        <v>#DIV/0!</v>
      </c>
    </row>
    <row r="110" spans="3:11" ht="24.75" customHeight="1" x14ac:dyDescent="0.2">
      <c r="C110" s="53" t="s">
        <v>235</v>
      </c>
      <c r="D110" s="15" t="s">
        <v>232</v>
      </c>
      <c r="E110" s="15"/>
      <c r="F110" s="35">
        <v>525950</v>
      </c>
      <c r="G110" s="35"/>
      <c r="H110" s="35"/>
      <c r="I110" s="35"/>
      <c r="J110" s="35">
        <v>1727534.49</v>
      </c>
      <c r="K110" s="41">
        <f t="shared" si="20"/>
        <v>328.45983268371521</v>
      </c>
    </row>
    <row r="111" spans="3:11" ht="24.75" customHeight="1" x14ac:dyDescent="0.2">
      <c r="C111" s="53" t="s">
        <v>236</v>
      </c>
      <c r="D111" s="15" t="s">
        <v>233</v>
      </c>
      <c r="E111" s="15"/>
      <c r="F111" s="35">
        <f>F112</f>
        <v>1570000</v>
      </c>
      <c r="G111" s="35">
        <f t="shared" ref="G111:I111" si="30">G112</f>
        <v>0</v>
      </c>
      <c r="H111" s="35">
        <f t="shared" si="30"/>
        <v>0</v>
      </c>
      <c r="I111" s="35">
        <f t="shared" si="30"/>
        <v>0</v>
      </c>
      <c r="J111" s="35">
        <f>J112+J113</f>
        <v>1591240.02</v>
      </c>
      <c r="K111" s="41">
        <f t="shared" si="20"/>
        <v>101.35286751592356</v>
      </c>
    </row>
    <row r="112" spans="3:11" ht="24.75" customHeight="1" x14ac:dyDescent="0.2">
      <c r="C112" s="53" t="s">
        <v>452</v>
      </c>
      <c r="D112" s="15" t="s">
        <v>450</v>
      </c>
      <c r="E112" s="15"/>
      <c r="F112" s="35">
        <v>1570000</v>
      </c>
      <c r="G112" s="35"/>
      <c r="H112" s="35"/>
      <c r="I112" s="35"/>
      <c r="J112" s="35">
        <v>1589275.72</v>
      </c>
      <c r="K112" s="41">
        <f t="shared" si="20"/>
        <v>101.22775286624204</v>
      </c>
    </row>
    <row r="113" spans="3:11" ht="24.75" customHeight="1" x14ac:dyDescent="0.2">
      <c r="C113" s="53" t="s">
        <v>474</v>
      </c>
      <c r="D113" s="15" t="s">
        <v>475</v>
      </c>
      <c r="E113" s="15"/>
      <c r="F113" s="35">
        <v>0</v>
      </c>
      <c r="G113" s="35"/>
      <c r="H113" s="35"/>
      <c r="I113" s="35"/>
      <c r="J113" s="35">
        <v>1964.3</v>
      </c>
      <c r="K113" s="41" t="s">
        <v>433</v>
      </c>
    </row>
    <row r="114" spans="3:11" ht="33" customHeight="1" x14ac:dyDescent="0.2">
      <c r="C114" s="53" t="s">
        <v>453</v>
      </c>
      <c r="D114" s="15" t="s">
        <v>451</v>
      </c>
      <c r="E114" s="15"/>
      <c r="F114" s="35">
        <v>0</v>
      </c>
      <c r="G114" s="35"/>
      <c r="H114" s="35"/>
      <c r="I114" s="35"/>
      <c r="J114" s="35">
        <v>16.96</v>
      </c>
      <c r="K114" s="41" t="s">
        <v>433</v>
      </c>
    </row>
    <row r="115" spans="3:11" ht="36" customHeight="1" x14ac:dyDescent="0.2">
      <c r="C115" s="14" t="s">
        <v>220</v>
      </c>
      <c r="D115" s="15" t="s">
        <v>221</v>
      </c>
      <c r="E115" s="15"/>
      <c r="F115" s="35">
        <f>F117+F121</f>
        <v>83031587.469999999</v>
      </c>
      <c r="G115" s="35">
        <f t="shared" ref="G115:J115" si="31">G117+G121</f>
        <v>0</v>
      </c>
      <c r="H115" s="35">
        <f t="shared" si="31"/>
        <v>0</v>
      </c>
      <c r="I115" s="35">
        <f t="shared" si="31"/>
        <v>0</v>
      </c>
      <c r="J115" s="35">
        <f t="shared" si="31"/>
        <v>86070908.510000005</v>
      </c>
      <c r="K115" s="41">
        <f t="shared" si="20"/>
        <v>103.66043951778971</v>
      </c>
    </row>
    <row r="116" spans="3:11" ht="18" customHeight="1" x14ac:dyDescent="0.2">
      <c r="C116" s="14" t="s">
        <v>245</v>
      </c>
      <c r="D116" s="15" t="s">
        <v>246</v>
      </c>
      <c r="E116" s="15"/>
      <c r="F116" s="35">
        <f>F117</f>
        <v>2599227.4500000002</v>
      </c>
      <c r="G116" s="35">
        <f t="shared" ref="G116:J117" si="32">G117</f>
        <v>0</v>
      </c>
      <c r="H116" s="35">
        <f t="shared" si="32"/>
        <v>0</v>
      </c>
      <c r="I116" s="35">
        <f t="shared" si="32"/>
        <v>0</v>
      </c>
      <c r="J116" s="35">
        <f t="shared" si="32"/>
        <v>2767828.76</v>
      </c>
      <c r="K116" s="41">
        <f t="shared" si="20"/>
        <v>106.48659316059468</v>
      </c>
    </row>
    <row r="117" spans="3:11" ht="16.5" customHeight="1" x14ac:dyDescent="0.2">
      <c r="C117" s="14" t="s">
        <v>223</v>
      </c>
      <c r="D117" s="15" t="s">
        <v>222</v>
      </c>
      <c r="E117" s="15"/>
      <c r="F117" s="35">
        <f>F118</f>
        <v>2599227.4500000002</v>
      </c>
      <c r="G117" s="35">
        <f t="shared" si="32"/>
        <v>0</v>
      </c>
      <c r="H117" s="35">
        <f t="shared" si="32"/>
        <v>0</v>
      </c>
      <c r="I117" s="35">
        <f t="shared" si="32"/>
        <v>0</v>
      </c>
      <c r="J117" s="35">
        <f t="shared" si="32"/>
        <v>2767828.76</v>
      </c>
      <c r="K117" s="41">
        <f t="shared" si="20"/>
        <v>106.48659316059468</v>
      </c>
    </row>
    <row r="118" spans="3:11" ht="30" customHeight="1" x14ac:dyDescent="0.2">
      <c r="C118" s="14" t="s">
        <v>224</v>
      </c>
      <c r="D118" s="15" t="s">
        <v>225</v>
      </c>
      <c r="E118" s="15"/>
      <c r="F118" s="35">
        <v>2599227.4500000002</v>
      </c>
      <c r="G118" s="35"/>
      <c r="H118" s="35"/>
      <c r="I118" s="35"/>
      <c r="J118" s="35">
        <v>2767828.76</v>
      </c>
      <c r="K118" s="41">
        <f t="shared" si="20"/>
        <v>106.48659316059468</v>
      </c>
    </row>
    <row r="119" spans="3:11" ht="30" hidden="1" customHeight="1" x14ac:dyDescent="0.2">
      <c r="C119" s="14" t="s">
        <v>224</v>
      </c>
      <c r="D119" s="15" t="s">
        <v>335</v>
      </c>
      <c r="E119" s="15"/>
      <c r="F119" s="35"/>
      <c r="G119" s="35"/>
      <c r="H119" s="35"/>
      <c r="I119" s="35"/>
      <c r="J119" s="35"/>
      <c r="K119" s="41" t="e">
        <f t="shared" si="20"/>
        <v>#DIV/0!</v>
      </c>
    </row>
    <row r="120" spans="3:11" ht="30" hidden="1" customHeight="1" x14ac:dyDescent="0.2">
      <c r="C120" s="14" t="s">
        <v>224</v>
      </c>
      <c r="D120" s="15" t="s">
        <v>336</v>
      </c>
      <c r="E120" s="15"/>
      <c r="F120" s="35"/>
      <c r="G120" s="35"/>
      <c r="H120" s="35"/>
      <c r="I120" s="35"/>
      <c r="J120" s="35"/>
      <c r="K120" s="41" t="e">
        <f t="shared" si="20"/>
        <v>#DIV/0!</v>
      </c>
    </row>
    <row r="121" spans="3:11" ht="23.25" customHeight="1" x14ac:dyDescent="0.2">
      <c r="C121" s="14" t="s">
        <v>226</v>
      </c>
      <c r="D121" s="15" t="s">
        <v>240</v>
      </c>
      <c r="E121" s="15"/>
      <c r="F121" s="35">
        <f>F122+F124</f>
        <v>80432360.019999996</v>
      </c>
      <c r="G121" s="35">
        <f t="shared" ref="G121:J121" si="33">G122+G124</f>
        <v>0</v>
      </c>
      <c r="H121" s="35">
        <f t="shared" si="33"/>
        <v>0</v>
      </c>
      <c r="I121" s="35">
        <f t="shared" si="33"/>
        <v>0</v>
      </c>
      <c r="J121" s="35">
        <f t="shared" si="33"/>
        <v>83303079.75</v>
      </c>
      <c r="K121" s="41">
        <f t="shared" si="20"/>
        <v>103.56911040442699</v>
      </c>
    </row>
    <row r="122" spans="3:11" ht="30" customHeight="1" x14ac:dyDescent="0.2">
      <c r="C122" s="14" t="s">
        <v>238</v>
      </c>
      <c r="D122" s="15" t="s">
        <v>237</v>
      </c>
      <c r="E122" s="15"/>
      <c r="F122" s="35">
        <f>F123</f>
        <v>1094478</v>
      </c>
      <c r="G122" s="35">
        <f t="shared" ref="G122:J122" si="34">G123</f>
        <v>0</v>
      </c>
      <c r="H122" s="35">
        <f t="shared" si="34"/>
        <v>0</v>
      </c>
      <c r="I122" s="35">
        <f t="shared" si="34"/>
        <v>0</v>
      </c>
      <c r="J122" s="35">
        <f t="shared" si="34"/>
        <v>1028968.71</v>
      </c>
      <c r="K122" s="41">
        <f t="shared" si="20"/>
        <v>94.014563106796118</v>
      </c>
    </row>
    <row r="123" spans="3:11" ht="33.75" customHeight="1" x14ac:dyDescent="0.2">
      <c r="C123" s="14" t="s">
        <v>247</v>
      </c>
      <c r="D123" s="15" t="s">
        <v>239</v>
      </c>
      <c r="E123" s="15"/>
      <c r="F123" s="35">
        <v>1094478</v>
      </c>
      <c r="G123" s="35"/>
      <c r="H123" s="35"/>
      <c r="I123" s="35"/>
      <c r="J123" s="35">
        <v>1028968.71</v>
      </c>
      <c r="K123" s="41">
        <f t="shared" si="20"/>
        <v>94.014563106796118</v>
      </c>
    </row>
    <row r="124" spans="3:11" ht="19.5" customHeight="1" x14ac:dyDescent="0.2">
      <c r="C124" s="14" t="s">
        <v>268</v>
      </c>
      <c r="D124" s="15" t="s">
        <v>322</v>
      </c>
      <c r="E124" s="15"/>
      <c r="F124" s="35">
        <f>F125</f>
        <v>79337882.019999996</v>
      </c>
      <c r="G124" s="35">
        <f t="shared" ref="G124:J124" si="35">G125</f>
        <v>0</v>
      </c>
      <c r="H124" s="35">
        <f t="shared" si="35"/>
        <v>0</v>
      </c>
      <c r="I124" s="35">
        <f t="shared" si="35"/>
        <v>0</v>
      </c>
      <c r="J124" s="35">
        <f t="shared" si="35"/>
        <v>82274111.040000007</v>
      </c>
      <c r="K124" s="41">
        <f t="shared" si="20"/>
        <v>103.70091681960936</v>
      </c>
    </row>
    <row r="125" spans="3:11" ht="25.5" x14ac:dyDescent="0.2">
      <c r="C125" s="14" t="s">
        <v>267</v>
      </c>
      <c r="D125" s="15" t="s">
        <v>323</v>
      </c>
      <c r="E125" s="15"/>
      <c r="F125" s="35">
        <v>79337882.019999996</v>
      </c>
      <c r="G125" s="35"/>
      <c r="H125" s="35"/>
      <c r="I125" s="35"/>
      <c r="J125" s="35">
        <v>82274111.040000007</v>
      </c>
      <c r="K125" s="41">
        <f t="shared" si="20"/>
        <v>103.70091681960936</v>
      </c>
    </row>
    <row r="126" spans="3:11" ht="33.75" customHeight="1" x14ac:dyDescent="0.2">
      <c r="C126" s="14" t="s">
        <v>52</v>
      </c>
      <c r="D126" s="15" t="s">
        <v>115</v>
      </c>
      <c r="E126" s="15"/>
      <c r="F126" s="35">
        <f>F127+F132+F141</f>
        <v>12584493.15</v>
      </c>
      <c r="G126" s="35">
        <f t="shared" ref="G126:J126" si="36">G127+G132+G141</f>
        <v>0</v>
      </c>
      <c r="H126" s="35">
        <f t="shared" si="36"/>
        <v>0</v>
      </c>
      <c r="I126" s="35">
        <f t="shared" si="36"/>
        <v>0</v>
      </c>
      <c r="J126" s="35">
        <f t="shared" si="36"/>
        <v>12995881.309999999</v>
      </c>
      <c r="K126" s="41">
        <f t="shared" si="20"/>
        <v>103.26900857346008</v>
      </c>
    </row>
    <row r="127" spans="3:11" ht="67.5" customHeight="1" x14ac:dyDescent="0.2">
      <c r="C127" s="14" t="s">
        <v>316</v>
      </c>
      <c r="D127" s="15" t="s">
        <v>116</v>
      </c>
      <c r="E127" s="15"/>
      <c r="F127" s="35">
        <f>F130+F131+F129</f>
        <v>2119000</v>
      </c>
      <c r="G127" s="35">
        <f t="shared" ref="G127:J127" si="37">G130+G131+G129</f>
        <v>0</v>
      </c>
      <c r="H127" s="35">
        <f t="shared" si="37"/>
        <v>0</v>
      </c>
      <c r="I127" s="35">
        <f t="shared" si="37"/>
        <v>0</v>
      </c>
      <c r="J127" s="35">
        <f t="shared" si="37"/>
        <v>2119172.37</v>
      </c>
      <c r="K127" s="41">
        <f t="shared" si="20"/>
        <v>100.00813449740444</v>
      </c>
    </row>
    <row r="128" spans="3:11" ht="78.75" customHeight="1" x14ac:dyDescent="0.2">
      <c r="C128" s="14" t="s">
        <v>317</v>
      </c>
      <c r="D128" s="15" t="s">
        <v>215</v>
      </c>
      <c r="E128" s="15"/>
      <c r="F128" s="35">
        <f>F129</f>
        <v>2119000</v>
      </c>
      <c r="G128" s="35">
        <f t="shared" ref="G128:J128" si="38">G129</f>
        <v>0</v>
      </c>
      <c r="H128" s="35">
        <f t="shared" si="38"/>
        <v>0</v>
      </c>
      <c r="I128" s="35">
        <f t="shared" si="38"/>
        <v>0</v>
      </c>
      <c r="J128" s="35">
        <f t="shared" si="38"/>
        <v>2119172.37</v>
      </c>
      <c r="K128" s="41">
        <f t="shared" si="20"/>
        <v>100.00813449740444</v>
      </c>
    </row>
    <row r="129" spans="3:11" ht="83.25" customHeight="1" x14ac:dyDescent="0.2">
      <c r="C129" s="14" t="s">
        <v>214</v>
      </c>
      <c r="D129" s="15" t="s">
        <v>213</v>
      </c>
      <c r="E129" s="15"/>
      <c r="F129" s="35">
        <v>2119000</v>
      </c>
      <c r="G129" s="35"/>
      <c r="H129" s="35"/>
      <c r="I129" s="35"/>
      <c r="J129" s="35">
        <v>2119172.37</v>
      </c>
      <c r="K129" s="41">
        <f t="shared" si="20"/>
        <v>100.00813449740444</v>
      </c>
    </row>
    <row r="130" spans="3:11" ht="63.75" hidden="1" x14ac:dyDescent="0.2">
      <c r="C130" s="14" t="s">
        <v>87</v>
      </c>
      <c r="D130" s="15" t="s">
        <v>117</v>
      </c>
      <c r="E130" s="15"/>
      <c r="F130" s="35"/>
      <c r="G130" s="42"/>
      <c r="H130" s="42"/>
      <c r="I130" s="42"/>
      <c r="J130" s="35"/>
      <c r="K130" s="41" t="e">
        <f t="shared" si="20"/>
        <v>#DIV/0!</v>
      </c>
    </row>
    <row r="131" spans="3:11" ht="63.75" hidden="1" x14ac:dyDescent="0.2">
      <c r="C131" s="14" t="s">
        <v>88</v>
      </c>
      <c r="D131" s="15" t="s">
        <v>53</v>
      </c>
      <c r="E131" s="15"/>
      <c r="F131" s="35"/>
      <c r="G131" s="42"/>
      <c r="H131" s="42"/>
      <c r="I131" s="42"/>
      <c r="J131" s="35"/>
      <c r="K131" s="41" t="e">
        <f t="shared" si="20"/>
        <v>#DIV/0!</v>
      </c>
    </row>
    <row r="132" spans="3:11" ht="30.75" customHeight="1" x14ac:dyDescent="0.2">
      <c r="C132" s="14" t="s">
        <v>318</v>
      </c>
      <c r="D132" s="15" t="s">
        <v>118</v>
      </c>
      <c r="E132" s="15"/>
      <c r="F132" s="35">
        <f>F133</f>
        <v>10465493.15</v>
      </c>
      <c r="G132" s="35">
        <f t="shared" ref="G132:J132" si="39">G133</f>
        <v>0</v>
      </c>
      <c r="H132" s="35">
        <f t="shared" si="39"/>
        <v>0</v>
      </c>
      <c r="I132" s="35">
        <f t="shared" si="39"/>
        <v>0</v>
      </c>
      <c r="J132" s="35">
        <f t="shared" si="39"/>
        <v>10876708.939999999</v>
      </c>
      <c r="K132" s="41">
        <f t="shared" si="20"/>
        <v>103.92925382594129</v>
      </c>
    </row>
    <row r="133" spans="3:11" ht="36.75" customHeight="1" x14ac:dyDescent="0.2">
      <c r="C133" s="14" t="s">
        <v>194</v>
      </c>
      <c r="D133" s="15" t="s">
        <v>195</v>
      </c>
      <c r="E133" s="15"/>
      <c r="F133" s="35">
        <f>F135+F136+F134</f>
        <v>10465493.15</v>
      </c>
      <c r="G133" s="35">
        <f t="shared" ref="G133:J133" si="40">G135+G136+G134</f>
        <v>0</v>
      </c>
      <c r="H133" s="35">
        <f t="shared" si="40"/>
        <v>0</v>
      </c>
      <c r="I133" s="35">
        <f t="shared" si="40"/>
        <v>0</v>
      </c>
      <c r="J133" s="35">
        <f t="shared" si="40"/>
        <v>10876708.939999999</v>
      </c>
      <c r="K133" s="41">
        <f t="shared" si="20"/>
        <v>103.92925382594129</v>
      </c>
    </row>
    <row r="134" spans="3:11" ht="45.75" customHeight="1" x14ac:dyDescent="0.2">
      <c r="C134" s="14" t="s">
        <v>377</v>
      </c>
      <c r="D134" s="15" t="s">
        <v>378</v>
      </c>
      <c r="E134" s="15"/>
      <c r="F134" s="35">
        <v>3957284.15</v>
      </c>
      <c r="G134" s="35"/>
      <c r="H134" s="35"/>
      <c r="I134" s="35"/>
      <c r="J134" s="35">
        <v>4262418.88</v>
      </c>
      <c r="K134" s="41">
        <f t="shared" si="20"/>
        <v>107.71071063977047</v>
      </c>
    </row>
    <row r="135" spans="3:11" ht="38.25" hidden="1" x14ac:dyDescent="0.2">
      <c r="C135" s="14" t="s">
        <v>302</v>
      </c>
      <c r="D135" s="15" t="s">
        <v>216</v>
      </c>
      <c r="E135" s="15"/>
      <c r="F135" s="35"/>
      <c r="G135" s="35"/>
      <c r="H135" s="35"/>
      <c r="I135" s="35"/>
      <c r="J135" s="35"/>
      <c r="K135" s="41" t="e">
        <f t="shared" si="20"/>
        <v>#DIV/0!</v>
      </c>
    </row>
    <row r="136" spans="3:11" ht="39.75" customHeight="1" x14ac:dyDescent="0.2">
      <c r="C136" s="14" t="s">
        <v>301</v>
      </c>
      <c r="D136" s="15" t="s">
        <v>300</v>
      </c>
      <c r="E136" s="15"/>
      <c r="F136" s="35">
        <v>6508209</v>
      </c>
      <c r="G136" s="35"/>
      <c r="H136" s="35"/>
      <c r="I136" s="35"/>
      <c r="J136" s="35">
        <v>6614290.0599999996</v>
      </c>
      <c r="K136" s="41">
        <f t="shared" si="20"/>
        <v>101.62995779637684</v>
      </c>
    </row>
    <row r="137" spans="3:11" ht="38.25" hidden="1" x14ac:dyDescent="0.2">
      <c r="C137" s="14" t="s">
        <v>54</v>
      </c>
      <c r="D137" s="15" t="s">
        <v>136</v>
      </c>
      <c r="E137" s="15"/>
      <c r="F137" s="35">
        <v>0</v>
      </c>
      <c r="G137" s="42"/>
      <c r="H137" s="42"/>
      <c r="I137" s="42"/>
      <c r="J137" s="35"/>
      <c r="K137" s="41" t="e">
        <f t="shared" si="20"/>
        <v>#DIV/0!</v>
      </c>
    </row>
    <row r="138" spans="3:11" hidden="1" x14ac:dyDescent="0.2">
      <c r="C138" s="14" t="s">
        <v>55</v>
      </c>
      <c r="D138" s="15" t="s">
        <v>104</v>
      </c>
      <c r="E138" s="15"/>
      <c r="F138" s="35">
        <f>F139</f>
        <v>0</v>
      </c>
      <c r="G138" s="42"/>
      <c r="H138" s="42"/>
      <c r="I138" s="42"/>
      <c r="J138" s="35"/>
      <c r="K138" s="41" t="e">
        <f t="shared" si="20"/>
        <v>#DIV/0!</v>
      </c>
    </row>
    <row r="139" spans="3:11" ht="25.5" hidden="1" x14ac:dyDescent="0.2">
      <c r="C139" s="14" t="s">
        <v>56</v>
      </c>
      <c r="D139" s="15" t="s">
        <v>105</v>
      </c>
      <c r="E139" s="15"/>
      <c r="F139" s="35">
        <f>F140</f>
        <v>0</v>
      </c>
      <c r="G139" s="42"/>
      <c r="H139" s="42"/>
      <c r="I139" s="42"/>
      <c r="J139" s="35"/>
      <c r="K139" s="41" t="e">
        <f t="shared" si="20"/>
        <v>#DIV/0!</v>
      </c>
    </row>
    <row r="140" spans="3:11" ht="25.5" hidden="1" x14ac:dyDescent="0.2">
      <c r="C140" s="14" t="s">
        <v>57</v>
      </c>
      <c r="D140" s="15" t="s">
        <v>106</v>
      </c>
      <c r="E140" s="15"/>
      <c r="F140" s="35"/>
      <c r="G140" s="42"/>
      <c r="H140" s="42"/>
      <c r="I140" s="42"/>
      <c r="J140" s="35"/>
      <c r="K140" s="41" t="e">
        <f t="shared" si="20"/>
        <v>#DIV/0!</v>
      </c>
    </row>
    <row r="141" spans="3:11" ht="51" hidden="1" x14ac:dyDescent="0.2">
      <c r="C141" s="14" t="s">
        <v>387</v>
      </c>
      <c r="D141" s="15" t="s">
        <v>386</v>
      </c>
      <c r="E141" s="15"/>
      <c r="F141" s="35">
        <f>F142</f>
        <v>0</v>
      </c>
      <c r="G141" s="35">
        <f t="shared" ref="G141:J141" si="41">G142</f>
        <v>0</v>
      </c>
      <c r="H141" s="35">
        <f t="shared" si="41"/>
        <v>0</v>
      </c>
      <c r="I141" s="35">
        <f t="shared" si="41"/>
        <v>0</v>
      </c>
      <c r="J141" s="35">
        <f t="shared" si="41"/>
        <v>0</v>
      </c>
      <c r="K141" s="41" t="e">
        <f>J141/F141*100</f>
        <v>#DIV/0!</v>
      </c>
    </row>
    <row r="142" spans="3:11" ht="51" hidden="1" x14ac:dyDescent="0.2">
      <c r="C142" s="14" t="s">
        <v>438</v>
      </c>
      <c r="D142" s="15" t="s">
        <v>437</v>
      </c>
      <c r="E142" s="15"/>
      <c r="F142" s="35">
        <f>F143</f>
        <v>0</v>
      </c>
      <c r="G142" s="35">
        <f t="shared" ref="G142:J142" si="42">G143</f>
        <v>0</v>
      </c>
      <c r="H142" s="35">
        <f t="shared" si="42"/>
        <v>0</v>
      </c>
      <c r="I142" s="35">
        <f t="shared" si="42"/>
        <v>0</v>
      </c>
      <c r="J142" s="35">
        <f t="shared" si="42"/>
        <v>0</v>
      </c>
      <c r="K142" s="41" t="e">
        <f>J142/F142*100</f>
        <v>#DIV/0!</v>
      </c>
    </row>
    <row r="143" spans="3:11" ht="63.75" hidden="1" x14ac:dyDescent="0.2">
      <c r="C143" s="14" t="s">
        <v>389</v>
      </c>
      <c r="D143" s="15" t="s">
        <v>388</v>
      </c>
      <c r="E143" s="15"/>
      <c r="F143" s="35"/>
      <c r="G143" s="42"/>
      <c r="H143" s="42"/>
      <c r="I143" s="42"/>
      <c r="J143" s="35"/>
      <c r="K143" s="41" t="e">
        <f t="shared" si="20"/>
        <v>#DIV/0!</v>
      </c>
    </row>
    <row r="144" spans="3:11" ht="19.5" customHeight="1" x14ac:dyDescent="0.2">
      <c r="C144" s="14" t="s">
        <v>58</v>
      </c>
      <c r="D144" s="15" t="s">
        <v>137</v>
      </c>
      <c r="E144" s="15"/>
      <c r="F144" s="35">
        <f>F145+F148+F149+F150+F159+F165+F168+F175+F170+F171+F172+F157+F155+F166+F173</f>
        <v>14639575.530000001</v>
      </c>
      <c r="G144" s="35">
        <f t="shared" ref="G144:J144" si="43">G145+G148+G149+G150+G159+G165+G168+G175+G170+G171+G172+G157+G155+G166+G173</f>
        <v>0</v>
      </c>
      <c r="H144" s="35">
        <f t="shared" si="43"/>
        <v>0</v>
      </c>
      <c r="I144" s="35">
        <f t="shared" si="43"/>
        <v>0</v>
      </c>
      <c r="J144" s="35">
        <f t="shared" si="43"/>
        <v>15311680.109999999</v>
      </c>
      <c r="K144" s="41">
        <f t="shared" si="20"/>
        <v>104.59101138979538</v>
      </c>
    </row>
    <row r="145" spans="3:11" ht="31.5" customHeight="1" x14ac:dyDescent="0.2">
      <c r="C145" s="14" t="s">
        <v>59</v>
      </c>
      <c r="D145" s="15" t="s">
        <v>138</v>
      </c>
      <c r="E145" s="15"/>
      <c r="F145" s="35">
        <f>F146+F147</f>
        <v>798000</v>
      </c>
      <c r="G145" s="35">
        <f t="shared" ref="G145:J145" si="44">G146+G147</f>
        <v>0</v>
      </c>
      <c r="H145" s="35">
        <f t="shared" si="44"/>
        <v>0</v>
      </c>
      <c r="I145" s="35">
        <f t="shared" si="44"/>
        <v>0</v>
      </c>
      <c r="J145" s="35">
        <f t="shared" si="44"/>
        <v>853291.98</v>
      </c>
      <c r="K145" s="41">
        <f t="shared" si="20"/>
        <v>106.92881954887217</v>
      </c>
    </row>
    <row r="146" spans="3:11" ht="58.5" customHeight="1" x14ac:dyDescent="0.2">
      <c r="C146" s="14" t="s">
        <v>309</v>
      </c>
      <c r="D146" s="15" t="s">
        <v>139</v>
      </c>
      <c r="E146" s="15"/>
      <c r="F146" s="35">
        <v>740000</v>
      </c>
      <c r="G146" s="35"/>
      <c r="H146" s="35"/>
      <c r="I146" s="35"/>
      <c r="J146" s="35">
        <v>793349.4</v>
      </c>
      <c r="K146" s="41">
        <f t="shared" si="20"/>
        <v>107.20937837837839</v>
      </c>
    </row>
    <row r="147" spans="3:11" ht="51.75" customHeight="1" x14ac:dyDescent="0.2">
      <c r="C147" s="14" t="s">
        <v>60</v>
      </c>
      <c r="D147" s="15" t="s">
        <v>140</v>
      </c>
      <c r="E147" s="15"/>
      <c r="F147" s="35">
        <v>58000</v>
      </c>
      <c r="G147" s="35"/>
      <c r="H147" s="35"/>
      <c r="I147" s="35"/>
      <c r="J147" s="35">
        <v>59942.58</v>
      </c>
      <c r="K147" s="41">
        <f t="shared" si="20"/>
        <v>103.34927586206896</v>
      </c>
    </row>
    <row r="148" spans="3:11" ht="47.25" customHeight="1" x14ac:dyDescent="0.2">
      <c r="C148" s="14" t="s">
        <v>61</v>
      </c>
      <c r="D148" s="15" t="s">
        <v>141</v>
      </c>
      <c r="E148" s="15"/>
      <c r="F148" s="35">
        <v>125300</v>
      </c>
      <c r="G148" s="35"/>
      <c r="H148" s="35"/>
      <c r="I148" s="35"/>
      <c r="J148" s="35">
        <v>136223.85999999999</v>
      </c>
      <c r="K148" s="41">
        <f t="shared" si="20"/>
        <v>108.71816440542696</v>
      </c>
    </row>
    <row r="149" spans="3:11" ht="51" x14ac:dyDescent="0.2">
      <c r="C149" s="14" t="s">
        <v>62</v>
      </c>
      <c r="D149" s="15" t="s">
        <v>142</v>
      </c>
      <c r="E149" s="15"/>
      <c r="F149" s="35">
        <f>F153+F154</f>
        <v>4120000</v>
      </c>
      <c r="G149" s="35">
        <f t="shared" ref="G149:J149" si="45">G153+G154</f>
        <v>0</v>
      </c>
      <c r="H149" s="35">
        <f t="shared" si="45"/>
        <v>0</v>
      </c>
      <c r="I149" s="35">
        <f t="shared" si="45"/>
        <v>0</v>
      </c>
      <c r="J149" s="35">
        <f t="shared" si="45"/>
        <v>4429114.87</v>
      </c>
      <c r="K149" s="41">
        <f t="shared" si="20"/>
        <v>107.50278810679612</v>
      </c>
    </row>
    <row r="150" spans="3:11" hidden="1" x14ac:dyDescent="0.2">
      <c r="C150" s="14" t="s">
        <v>285</v>
      </c>
      <c r="D150" s="15" t="s">
        <v>324</v>
      </c>
      <c r="E150" s="15"/>
      <c r="F150" s="35">
        <f>F151</f>
        <v>0</v>
      </c>
      <c r="G150" s="35"/>
      <c r="H150" s="35"/>
      <c r="I150" s="35"/>
      <c r="J150" s="35"/>
      <c r="K150" s="41" t="e">
        <f t="shared" si="20"/>
        <v>#DIV/0!</v>
      </c>
    </row>
    <row r="151" spans="3:11" ht="38.25" hidden="1" x14ac:dyDescent="0.2">
      <c r="C151" s="14" t="s">
        <v>284</v>
      </c>
      <c r="D151" s="15" t="s">
        <v>325</v>
      </c>
      <c r="E151" s="15"/>
      <c r="F151" s="35">
        <f>F152</f>
        <v>0</v>
      </c>
      <c r="G151" s="35"/>
      <c r="H151" s="35"/>
      <c r="I151" s="35"/>
      <c r="J151" s="35"/>
      <c r="K151" s="41" t="e">
        <f t="shared" ref="K151:K216" si="46">J151/F151*100</f>
        <v>#DIV/0!</v>
      </c>
    </row>
    <row r="152" spans="3:11" ht="60" hidden="1" customHeight="1" x14ac:dyDescent="0.2">
      <c r="C152" s="14" t="s">
        <v>283</v>
      </c>
      <c r="D152" s="15" t="s">
        <v>326</v>
      </c>
      <c r="E152" s="15"/>
      <c r="F152" s="35"/>
      <c r="G152" s="35"/>
      <c r="H152" s="35">
        <v>5.1100000000000003</v>
      </c>
      <c r="I152" s="35"/>
      <c r="J152" s="35"/>
      <c r="K152" s="41" t="e">
        <f t="shared" si="46"/>
        <v>#DIV/0!</v>
      </c>
    </row>
    <row r="153" spans="3:11" ht="46.5" customHeight="1" x14ac:dyDescent="0.2">
      <c r="C153" s="14" t="s">
        <v>328</v>
      </c>
      <c r="D153" s="15" t="s">
        <v>327</v>
      </c>
      <c r="E153" s="15"/>
      <c r="F153" s="35">
        <v>4110000</v>
      </c>
      <c r="G153" s="35"/>
      <c r="H153" s="35"/>
      <c r="I153" s="35"/>
      <c r="J153" s="35">
        <v>4384114.87</v>
      </c>
      <c r="K153" s="41">
        <f t="shared" si="46"/>
        <v>106.66946155717763</v>
      </c>
    </row>
    <row r="154" spans="3:11" ht="47.25" customHeight="1" x14ac:dyDescent="0.2">
      <c r="C154" s="14" t="s">
        <v>330</v>
      </c>
      <c r="D154" s="15" t="s">
        <v>329</v>
      </c>
      <c r="E154" s="15"/>
      <c r="F154" s="35">
        <v>10000</v>
      </c>
      <c r="G154" s="35"/>
      <c r="H154" s="35"/>
      <c r="I154" s="35"/>
      <c r="J154" s="35">
        <v>45000</v>
      </c>
      <c r="K154" s="41">
        <f t="shared" si="46"/>
        <v>450</v>
      </c>
    </row>
    <row r="155" spans="3:11" ht="47.25" customHeight="1" x14ac:dyDescent="0.2">
      <c r="C155" s="14" t="s">
        <v>391</v>
      </c>
      <c r="D155" s="15" t="s">
        <v>390</v>
      </c>
      <c r="E155" s="15"/>
      <c r="F155" s="35">
        <f>F156</f>
        <v>30000</v>
      </c>
      <c r="G155" s="35">
        <f t="shared" ref="G155:J155" si="47">G156</f>
        <v>0</v>
      </c>
      <c r="H155" s="35">
        <f t="shared" si="47"/>
        <v>0</v>
      </c>
      <c r="I155" s="35">
        <f t="shared" si="47"/>
        <v>0</v>
      </c>
      <c r="J155" s="35">
        <f t="shared" si="47"/>
        <v>30000</v>
      </c>
      <c r="K155" s="41">
        <f t="shared" si="46"/>
        <v>100</v>
      </c>
    </row>
    <row r="156" spans="3:11" ht="47.25" customHeight="1" x14ac:dyDescent="0.2">
      <c r="C156" s="14" t="s">
        <v>393</v>
      </c>
      <c r="D156" s="15" t="s">
        <v>392</v>
      </c>
      <c r="E156" s="15"/>
      <c r="F156" s="35">
        <v>30000</v>
      </c>
      <c r="G156" s="35"/>
      <c r="H156" s="35"/>
      <c r="I156" s="35"/>
      <c r="J156" s="35">
        <v>30000</v>
      </c>
      <c r="K156" s="41">
        <f t="shared" si="46"/>
        <v>100</v>
      </c>
    </row>
    <row r="157" spans="3:11" ht="46.5" customHeight="1" x14ac:dyDescent="0.2">
      <c r="C157" s="14" t="s">
        <v>306</v>
      </c>
      <c r="D157" s="15" t="s">
        <v>305</v>
      </c>
      <c r="E157" s="15"/>
      <c r="F157" s="35">
        <f>F158</f>
        <v>1200000</v>
      </c>
      <c r="G157" s="35">
        <f t="shared" ref="G157:J157" si="48">G158</f>
        <v>0</v>
      </c>
      <c r="H157" s="35">
        <f t="shared" si="48"/>
        <v>0</v>
      </c>
      <c r="I157" s="35">
        <f t="shared" si="48"/>
        <v>0</v>
      </c>
      <c r="J157" s="35">
        <f t="shared" si="48"/>
        <v>1209853.29</v>
      </c>
      <c r="K157" s="41">
        <f t="shared" si="46"/>
        <v>100.8211075</v>
      </c>
    </row>
    <row r="158" spans="3:11" ht="49.5" customHeight="1" x14ac:dyDescent="0.2">
      <c r="C158" s="14" t="s">
        <v>308</v>
      </c>
      <c r="D158" s="15" t="s">
        <v>307</v>
      </c>
      <c r="E158" s="15"/>
      <c r="F158" s="35">
        <v>1200000</v>
      </c>
      <c r="G158" s="35"/>
      <c r="H158" s="35"/>
      <c r="I158" s="35"/>
      <c r="J158" s="35">
        <v>1209853.29</v>
      </c>
      <c r="K158" s="41">
        <f t="shared" si="46"/>
        <v>100.8211075</v>
      </c>
    </row>
    <row r="159" spans="3:11" ht="91.5" customHeight="1" x14ac:dyDescent="0.2">
      <c r="C159" s="14" t="s">
        <v>310</v>
      </c>
      <c r="D159" s="15" t="s">
        <v>242</v>
      </c>
      <c r="E159" s="15"/>
      <c r="F159" s="35">
        <f>F160+F161+F162+F163+F164</f>
        <v>338500</v>
      </c>
      <c r="G159" s="35">
        <f t="shared" ref="G159:J159" si="49">G160+G161+G162+G163+G164</f>
        <v>0</v>
      </c>
      <c r="H159" s="35">
        <f t="shared" si="49"/>
        <v>0</v>
      </c>
      <c r="I159" s="35">
        <f t="shared" si="49"/>
        <v>0</v>
      </c>
      <c r="J159" s="35">
        <f t="shared" si="49"/>
        <v>453437.86000000004</v>
      </c>
      <c r="K159" s="41">
        <f t="shared" si="46"/>
        <v>133.95505465288036</v>
      </c>
    </row>
    <row r="160" spans="3:11" ht="31.5" customHeight="1" x14ac:dyDescent="0.2">
      <c r="C160" s="14" t="s">
        <v>248</v>
      </c>
      <c r="D160" s="15" t="s">
        <v>143</v>
      </c>
      <c r="E160" s="15"/>
      <c r="F160" s="35">
        <v>71000</v>
      </c>
      <c r="G160" s="35"/>
      <c r="H160" s="35"/>
      <c r="I160" s="35"/>
      <c r="J160" s="35">
        <v>76385.02</v>
      </c>
      <c r="K160" s="41">
        <f t="shared" si="46"/>
        <v>107.58453521126761</v>
      </c>
    </row>
    <row r="161" spans="3:11" ht="25.5" x14ac:dyDescent="0.2">
      <c r="C161" s="14" t="s">
        <v>63</v>
      </c>
      <c r="D161" s="15" t="s">
        <v>182</v>
      </c>
      <c r="E161" s="15"/>
      <c r="F161" s="35">
        <v>7500</v>
      </c>
      <c r="G161" s="35"/>
      <c r="H161" s="35"/>
      <c r="I161" s="35"/>
      <c r="J161" s="35">
        <v>9000</v>
      </c>
      <c r="K161" s="41">
        <f t="shared" si="46"/>
        <v>120</v>
      </c>
    </row>
    <row r="162" spans="3:11" ht="25.5" x14ac:dyDescent="0.2">
      <c r="C162" s="14" t="s">
        <v>64</v>
      </c>
      <c r="D162" s="15" t="s">
        <v>183</v>
      </c>
      <c r="E162" s="15"/>
      <c r="F162" s="35">
        <v>20000</v>
      </c>
      <c r="G162" s="35"/>
      <c r="H162" s="35"/>
      <c r="I162" s="35"/>
      <c r="J162" s="35">
        <v>20000</v>
      </c>
      <c r="K162" s="41">
        <f t="shared" si="46"/>
        <v>100</v>
      </c>
    </row>
    <row r="163" spans="3:11" ht="38.25" customHeight="1" x14ac:dyDescent="0.2">
      <c r="C163" s="14" t="s">
        <v>65</v>
      </c>
      <c r="D163" s="15" t="s">
        <v>144</v>
      </c>
      <c r="E163" s="15"/>
      <c r="F163" s="35">
        <v>240000</v>
      </c>
      <c r="G163" s="35"/>
      <c r="H163" s="35"/>
      <c r="I163" s="35"/>
      <c r="J163" s="35">
        <v>348052.84</v>
      </c>
      <c r="K163" s="41">
        <f t="shared" si="46"/>
        <v>145.02201666666667</v>
      </c>
    </row>
    <row r="164" spans="3:11" ht="25.5" hidden="1" x14ac:dyDescent="0.2">
      <c r="C164" s="14" t="s">
        <v>455</v>
      </c>
      <c r="D164" s="15" t="s">
        <v>454</v>
      </c>
      <c r="E164" s="15"/>
      <c r="F164" s="35">
        <v>0</v>
      </c>
      <c r="G164" s="35"/>
      <c r="H164" s="35"/>
      <c r="I164" s="35"/>
      <c r="J164" s="35">
        <v>0</v>
      </c>
      <c r="K164" s="41" t="s">
        <v>433</v>
      </c>
    </row>
    <row r="165" spans="3:11" ht="51.75" customHeight="1" x14ac:dyDescent="0.2">
      <c r="C165" s="14" t="s">
        <v>66</v>
      </c>
      <c r="D165" s="15" t="s">
        <v>145</v>
      </c>
      <c r="E165" s="15"/>
      <c r="F165" s="35">
        <v>1060000</v>
      </c>
      <c r="G165" s="35"/>
      <c r="H165" s="35"/>
      <c r="I165" s="35"/>
      <c r="J165" s="35">
        <v>1091910.46</v>
      </c>
      <c r="K165" s="41">
        <f t="shared" si="46"/>
        <v>103.01042075471698</v>
      </c>
    </row>
    <row r="166" spans="3:11" ht="25.5" x14ac:dyDescent="0.2">
      <c r="C166" s="14" t="s">
        <v>397</v>
      </c>
      <c r="D166" s="15" t="s">
        <v>396</v>
      </c>
      <c r="E166" s="15"/>
      <c r="F166" s="35">
        <f>F167</f>
        <v>146000</v>
      </c>
      <c r="G166" s="35">
        <f t="shared" ref="G166:J166" si="50">G167</f>
        <v>0</v>
      </c>
      <c r="H166" s="35">
        <f t="shared" si="50"/>
        <v>0</v>
      </c>
      <c r="I166" s="35">
        <f t="shared" si="50"/>
        <v>0</v>
      </c>
      <c r="J166" s="35">
        <f t="shared" si="50"/>
        <v>166577.18</v>
      </c>
      <c r="K166" s="41">
        <f t="shared" si="46"/>
        <v>114.09395890410958</v>
      </c>
    </row>
    <row r="167" spans="3:11" ht="25.5" x14ac:dyDescent="0.2">
      <c r="C167" s="14" t="s">
        <v>395</v>
      </c>
      <c r="D167" s="15" t="s">
        <v>394</v>
      </c>
      <c r="E167" s="15"/>
      <c r="F167" s="35">
        <v>146000</v>
      </c>
      <c r="G167" s="35"/>
      <c r="H167" s="35"/>
      <c r="I167" s="35"/>
      <c r="J167" s="35">
        <v>166577.18</v>
      </c>
      <c r="K167" s="41">
        <f t="shared" si="46"/>
        <v>114.09395890410958</v>
      </c>
    </row>
    <row r="168" spans="3:11" ht="55.5" customHeight="1" x14ac:dyDescent="0.2">
      <c r="C168" s="14" t="s">
        <v>311</v>
      </c>
      <c r="D168" s="15" t="s">
        <v>198</v>
      </c>
      <c r="E168" s="15"/>
      <c r="F168" s="35">
        <f>F169</f>
        <v>78000</v>
      </c>
      <c r="G168" s="35">
        <f t="shared" ref="G168:J168" si="51">G169</f>
        <v>0</v>
      </c>
      <c r="H168" s="35">
        <f t="shared" si="51"/>
        <v>0</v>
      </c>
      <c r="I168" s="35">
        <f t="shared" si="51"/>
        <v>0</v>
      </c>
      <c r="J168" s="35">
        <f t="shared" si="51"/>
        <v>78000</v>
      </c>
      <c r="K168" s="41">
        <f t="shared" si="46"/>
        <v>100</v>
      </c>
    </row>
    <row r="169" spans="3:11" ht="69.75" customHeight="1" x14ac:dyDescent="0.2">
      <c r="C169" s="14" t="s">
        <v>312</v>
      </c>
      <c r="D169" s="15" t="s">
        <v>199</v>
      </c>
      <c r="E169" s="15"/>
      <c r="F169" s="35">
        <v>78000</v>
      </c>
      <c r="G169" s="35"/>
      <c r="H169" s="35"/>
      <c r="I169" s="35"/>
      <c r="J169" s="35">
        <v>78000</v>
      </c>
      <c r="K169" s="41">
        <f t="shared" si="46"/>
        <v>100</v>
      </c>
    </row>
    <row r="170" spans="3:11" ht="33" hidden="1" customHeight="1" x14ac:dyDescent="0.2">
      <c r="C170" s="14" t="s">
        <v>332</v>
      </c>
      <c r="D170" s="15" t="s">
        <v>331</v>
      </c>
      <c r="E170" s="15"/>
      <c r="F170" s="35">
        <v>0</v>
      </c>
      <c r="G170" s="35"/>
      <c r="H170" s="35"/>
      <c r="I170" s="35"/>
      <c r="J170" s="35"/>
      <c r="K170" s="41" t="e">
        <f t="shared" si="46"/>
        <v>#DIV/0!</v>
      </c>
    </row>
    <row r="171" spans="3:11" ht="63" customHeight="1" x14ac:dyDescent="0.2">
      <c r="C171" s="14" t="s">
        <v>274</v>
      </c>
      <c r="D171" s="15" t="s">
        <v>273</v>
      </c>
      <c r="E171" s="15"/>
      <c r="F171" s="35">
        <v>428000</v>
      </c>
      <c r="G171" s="35"/>
      <c r="H171" s="35"/>
      <c r="I171" s="35"/>
      <c r="J171" s="35">
        <v>430544.32</v>
      </c>
      <c r="K171" s="41">
        <f t="shared" si="46"/>
        <v>100.59446728971963</v>
      </c>
    </row>
    <row r="172" spans="3:11" ht="33.75" hidden="1" customHeight="1" x14ac:dyDescent="0.2">
      <c r="C172" s="14" t="s">
        <v>334</v>
      </c>
      <c r="D172" s="15" t="s">
        <v>333</v>
      </c>
      <c r="E172" s="15"/>
      <c r="F172" s="35">
        <v>0</v>
      </c>
      <c r="G172" s="35"/>
      <c r="H172" s="35"/>
      <c r="I172" s="35"/>
      <c r="J172" s="35">
        <v>0</v>
      </c>
      <c r="K172" s="41" t="s">
        <v>433</v>
      </c>
    </row>
    <row r="173" spans="3:11" ht="33.75" customHeight="1" x14ac:dyDescent="0.2">
      <c r="C173" s="14" t="s">
        <v>418</v>
      </c>
      <c r="D173" s="15" t="s">
        <v>420</v>
      </c>
      <c r="E173" s="15"/>
      <c r="F173" s="35">
        <f>F174</f>
        <v>0</v>
      </c>
      <c r="G173" s="35">
        <f t="shared" ref="G173:J173" si="52">G174</f>
        <v>0</v>
      </c>
      <c r="H173" s="35">
        <f t="shared" si="52"/>
        <v>0</v>
      </c>
      <c r="I173" s="35">
        <f t="shared" si="52"/>
        <v>0</v>
      </c>
      <c r="J173" s="35">
        <f t="shared" si="52"/>
        <v>143.29</v>
      </c>
      <c r="K173" s="41" t="s">
        <v>433</v>
      </c>
    </row>
    <row r="174" spans="3:11" ht="38.25" x14ac:dyDescent="0.2">
      <c r="C174" s="14" t="s">
        <v>419</v>
      </c>
      <c r="D174" s="15" t="s">
        <v>421</v>
      </c>
      <c r="E174" s="15"/>
      <c r="F174" s="35">
        <v>0</v>
      </c>
      <c r="G174" s="35"/>
      <c r="H174" s="35"/>
      <c r="I174" s="35"/>
      <c r="J174" s="35">
        <v>143.29</v>
      </c>
      <c r="K174" s="41" t="s">
        <v>433</v>
      </c>
    </row>
    <row r="175" spans="3:11" ht="35.25" customHeight="1" x14ac:dyDescent="0.2">
      <c r="C175" s="14" t="s">
        <v>67</v>
      </c>
      <c r="D175" s="15" t="s">
        <v>147</v>
      </c>
      <c r="E175" s="15"/>
      <c r="F175" s="35">
        <f>F176</f>
        <v>6315775.5300000003</v>
      </c>
      <c r="G175" s="35">
        <f t="shared" ref="G175:J175" si="53">G176</f>
        <v>0</v>
      </c>
      <c r="H175" s="35">
        <f t="shared" si="53"/>
        <v>0</v>
      </c>
      <c r="I175" s="35">
        <f t="shared" si="53"/>
        <v>0</v>
      </c>
      <c r="J175" s="35">
        <f t="shared" si="53"/>
        <v>6432583</v>
      </c>
      <c r="K175" s="41">
        <f t="shared" si="46"/>
        <v>101.84945569146913</v>
      </c>
    </row>
    <row r="176" spans="3:11" ht="35.25" customHeight="1" x14ac:dyDescent="0.2">
      <c r="C176" s="14" t="s">
        <v>68</v>
      </c>
      <c r="D176" s="15" t="s">
        <v>146</v>
      </c>
      <c r="E176" s="15"/>
      <c r="F176" s="35">
        <v>6315775.5300000003</v>
      </c>
      <c r="G176" s="35"/>
      <c r="H176" s="35"/>
      <c r="I176" s="35"/>
      <c r="J176" s="35">
        <v>6432583</v>
      </c>
      <c r="K176" s="41">
        <f t="shared" si="46"/>
        <v>101.84945569146913</v>
      </c>
    </row>
    <row r="177" spans="3:11" x14ac:dyDescent="0.2">
      <c r="C177" s="14" t="s">
        <v>69</v>
      </c>
      <c r="D177" s="15" t="s">
        <v>398</v>
      </c>
      <c r="E177" s="15"/>
      <c r="F177" s="35">
        <f>F189+F187</f>
        <v>4400</v>
      </c>
      <c r="G177" s="35">
        <f t="shared" ref="G177:J177" si="54">G189+G187</f>
        <v>0</v>
      </c>
      <c r="H177" s="35">
        <f t="shared" si="54"/>
        <v>0</v>
      </c>
      <c r="I177" s="35">
        <f t="shared" si="54"/>
        <v>0</v>
      </c>
      <c r="J177" s="35">
        <f t="shared" si="54"/>
        <v>4400</v>
      </c>
      <c r="K177" s="41">
        <f t="shared" si="46"/>
        <v>100</v>
      </c>
    </row>
    <row r="178" spans="3:11" hidden="1" x14ac:dyDescent="0.2">
      <c r="C178" s="14" t="s">
        <v>70</v>
      </c>
      <c r="D178" s="15" t="s">
        <v>107</v>
      </c>
      <c r="E178" s="15"/>
      <c r="F178" s="35">
        <f>F179</f>
        <v>0</v>
      </c>
      <c r="G178" s="35">
        <f t="shared" ref="G178:J178" si="55">G179</f>
        <v>0</v>
      </c>
      <c r="H178" s="35">
        <f t="shared" si="55"/>
        <v>0</v>
      </c>
      <c r="I178" s="35">
        <f t="shared" si="55"/>
        <v>0</v>
      </c>
      <c r="J178" s="35">
        <f t="shared" si="55"/>
        <v>0</v>
      </c>
      <c r="K178" s="41" t="e">
        <f t="shared" si="46"/>
        <v>#DIV/0!</v>
      </c>
    </row>
    <row r="179" spans="3:11" ht="25.5" hidden="1" x14ac:dyDescent="0.2">
      <c r="C179" s="14" t="s">
        <v>71</v>
      </c>
      <c r="D179" s="15" t="s">
        <v>72</v>
      </c>
      <c r="E179" s="15"/>
      <c r="F179" s="35"/>
      <c r="G179" s="35"/>
      <c r="H179" s="35"/>
      <c r="I179" s="35"/>
      <c r="J179" s="35"/>
      <c r="K179" s="41" t="e">
        <f t="shared" si="46"/>
        <v>#DIV/0!</v>
      </c>
    </row>
    <row r="180" spans="3:11" ht="38.25" hidden="1" x14ac:dyDescent="0.2">
      <c r="C180" s="14" t="s">
        <v>73</v>
      </c>
      <c r="D180" s="15" t="s">
        <v>101</v>
      </c>
      <c r="E180" s="15"/>
      <c r="F180" s="35">
        <f>F181</f>
        <v>0</v>
      </c>
      <c r="G180" s="35">
        <f t="shared" ref="G180:J180" si="56">G181</f>
        <v>0</v>
      </c>
      <c r="H180" s="35">
        <f t="shared" si="56"/>
        <v>0</v>
      </c>
      <c r="I180" s="35">
        <f t="shared" si="56"/>
        <v>0</v>
      </c>
      <c r="J180" s="35">
        <f t="shared" si="56"/>
        <v>0</v>
      </c>
      <c r="K180" s="41" t="e">
        <f t="shared" si="46"/>
        <v>#DIV/0!</v>
      </c>
    </row>
    <row r="181" spans="3:11" ht="51" hidden="1" x14ac:dyDescent="0.2">
      <c r="C181" s="14" t="s">
        <v>74</v>
      </c>
      <c r="D181" s="15" t="s">
        <v>75</v>
      </c>
      <c r="E181" s="15"/>
      <c r="F181" s="35"/>
      <c r="G181" s="35"/>
      <c r="H181" s="35"/>
      <c r="I181" s="35"/>
      <c r="J181" s="35"/>
      <c r="K181" s="41" t="e">
        <f t="shared" si="46"/>
        <v>#DIV/0!</v>
      </c>
    </row>
    <row r="182" spans="3:11" hidden="1" x14ac:dyDescent="0.2">
      <c r="C182" s="14" t="s">
        <v>76</v>
      </c>
      <c r="D182" s="15" t="s">
        <v>108</v>
      </c>
      <c r="E182" s="15"/>
      <c r="F182" s="35">
        <f>F183</f>
        <v>0</v>
      </c>
      <c r="G182" s="35">
        <f t="shared" ref="G182:J182" si="57">G183</f>
        <v>0</v>
      </c>
      <c r="H182" s="35">
        <f t="shared" si="57"/>
        <v>0</v>
      </c>
      <c r="I182" s="35">
        <f t="shared" si="57"/>
        <v>0</v>
      </c>
      <c r="J182" s="35">
        <f t="shared" si="57"/>
        <v>0</v>
      </c>
      <c r="K182" s="41" t="e">
        <f t="shared" si="46"/>
        <v>#DIV/0!</v>
      </c>
    </row>
    <row r="183" spans="3:11" hidden="1" x14ac:dyDescent="0.2">
      <c r="C183" s="20" t="s">
        <v>77</v>
      </c>
      <c r="D183" s="21" t="s">
        <v>78</v>
      </c>
      <c r="E183" s="21"/>
      <c r="F183" s="37"/>
      <c r="G183" s="37"/>
      <c r="H183" s="37"/>
      <c r="I183" s="37"/>
      <c r="J183" s="37"/>
      <c r="K183" s="41" t="e">
        <f t="shared" si="46"/>
        <v>#DIV/0!</v>
      </c>
    </row>
    <row r="184" spans="3:11" ht="26.25" hidden="1" thickBot="1" x14ac:dyDescent="0.25">
      <c r="C184" s="22" t="s">
        <v>79</v>
      </c>
      <c r="D184" s="23" t="s">
        <v>80</v>
      </c>
      <c r="E184" s="23"/>
      <c r="F184" s="38"/>
      <c r="G184" s="38"/>
      <c r="H184" s="38"/>
      <c r="I184" s="38"/>
      <c r="J184" s="38"/>
      <c r="K184" s="41" t="e">
        <f t="shared" si="46"/>
        <v>#DIV/0!</v>
      </c>
    </row>
    <row r="185" spans="3:11" ht="26.25" hidden="1" thickBot="1" x14ac:dyDescent="0.25">
      <c r="C185" s="24" t="s">
        <v>81</v>
      </c>
      <c r="D185" s="25" t="s">
        <v>82</v>
      </c>
      <c r="E185" s="26"/>
      <c r="F185" s="39">
        <f>F186</f>
        <v>0</v>
      </c>
      <c r="G185" s="39">
        <f t="shared" ref="G185:J185" si="58">G186</f>
        <v>0</v>
      </c>
      <c r="H185" s="39">
        <f t="shared" si="58"/>
        <v>0</v>
      </c>
      <c r="I185" s="39">
        <f t="shared" si="58"/>
        <v>0</v>
      </c>
      <c r="J185" s="39">
        <f t="shared" si="58"/>
        <v>0</v>
      </c>
      <c r="K185" s="41" t="e">
        <f t="shared" si="46"/>
        <v>#DIV/0!</v>
      </c>
    </row>
    <row r="186" spans="3:11" ht="25.5" hidden="1" x14ac:dyDescent="0.2">
      <c r="C186" s="27" t="s">
        <v>83</v>
      </c>
      <c r="D186" s="21" t="s">
        <v>84</v>
      </c>
      <c r="E186" s="28"/>
      <c r="F186" s="43"/>
      <c r="G186" s="43"/>
      <c r="H186" s="43"/>
      <c r="I186" s="43"/>
      <c r="J186" s="43"/>
      <c r="K186" s="41" t="e">
        <f t="shared" si="46"/>
        <v>#DIV/0!</v>
      </c>
    </row>
    <row r="187" spans="3:11" ht="17.25" hidden="1" customHeight="1" x14ac:dyDescent="0.2">
      <c r="C187" s="14" t="s">
        <v>70</v>
      </c>
      <c r="D187" s="15" t="s">
        <v>422</v>
      </c>
      <c r="E187" s="15"/>
      <c r="F187" s="44">
        <f>F188</f>
        <v>0</v>
      </c>
      <c r="G187" s="44">
        <f t="shared" ref="G187:J187" si="59">G188</f>
        <v>0</v>
      </c>
      <c r="H187" s="44">
        <f t="shared" si="59"/>
        <v>0</v>
      </c>
      <c r="I187" s="44">
        <f t="shared" si="59"/>
        <v>0</v>
      </c>
      <c r="J187" s="44">
        <f t="shared" si="59"/>
        <v>0</v>
      </c>
      <c r="K187" s="41" t="s">
        <v>433</v>
      </c>
    </row>
    <row r="188" spans="3:11" ht="25.5" hidden="1" x14ac:dyDescent="0.2">
      <c r="C188" s="14" t="s">
        <v>71</v>
      </c>
      <c r="D188" s="15" t="s">
        <v>423</v>
      </c>
      <c r="E188" s="15"/>
      <c r="F188" s="44"/>
      <c r="G188" s="44"/>
      <c r="H188" s="44"/>
      <c r="I188" s="44"/>
      <c r="J188" s="44"/>
      <c r="K188" s="41" t="s">
        <v>433</v>
      </c>
    </row>
    <row r="189" spans="3:11" ht="24" customHeight="1" x14ac:dyDescent="0.2">
      <c r="C189" s="14" t="s">
        <v>76</v>
      </c>
      <c r="D189" s="15" t="s">
        <v>399</v>
      </c>
      <c r="E189" s="15"/>
      <c r="F189" s="44">
        <f>F190</f>
        <v>4400</v>
      </c>
      <c r="G189" s="44">
        <f t="shared" ref="G189:J189" si="60">G190</f>
        <v>0</v>
      </c>
      <c r="H189" s="44">
        <f t="shared" si="60"/>
        <v>0</v>
      </c>
      <c r="I189" s="44">
        <f t="shared" si="60"/>
        <v>0</v>
      </c>
      <c r="J189" s="44">
        <f t="shared" si="60"/>
        <v>4400</v>
      </c>
      <c r="K189" s="41">
        <f t="shared" si="46"/>
        <v>100</v>
      </c>
    </row>
    <row r="190" spans="3:11" ht="24" customHeight="1" x14ac:dyDescent="0.2">
      <c r="C190" s="14" t="s">
        <v>401</v>
      </c>
      <c r="D190" s="15" t="s">
        <v>400</v>
      </c>
      <c r="E190" s="15"/>
      <c r="F190" s="44">
        <v>4400</v>
      </c>
      <c r="G190" s="44"/>
      <c r="H190" s="44"/>
      <c r="I190" s="44"/>
      <c r="J190" s="44">
        <v>4400</v>
      </c>
      <c r="K190" s="41">
        <f t="shared" si="46"/>
        <v>100</v>
      </c>
    </row>
    <row r="191" spans="3:11" ht="23.25" customHeight="1" x14ac:dyDescent="0.2">
      <c r="C191" s="46" t="s">
        <v>148</v>
      </c>
      <c r="D191" s="47" t="s">
        <v>149</v>
      </c>
      <c r="E191" s="47"/>
      <c r="F191" s="45">
        <f>F192+F269+F279</f>
        <v>1668746331.9400001</v>
      </c>
      <c r="G191" s="45">
        <f>G192+G269+G279</f>
        <v>0</v>
      </c>
      <c r="H191" s="45">
        <f>H192+H269+H279</f>
        <v>0</v>
      </c>
      <c r="I191" s="45">
        <f>I192+I269+I279</f>
        <v>0</v>
      </c>
      <c r="J191" s="45">
        <f>J192+J269+J279</f>
        <v>1667860524.6300001</v>
      </c>
      <c r="K191" s="41">
        <f t="shared" si="46"/>
        <v>99.946917797328112</v>
      </c>
    </row>
    <row r="192" spans="3:11" ht="32.25" customHeight="1" x14ac:dyDescent="0.2">
      <c r="C192" s="46" t="s">
        <v>151</v>
      </c>
      <c r="D192" s="47" t="s">
        <v>150</v>
      </c>
      <c r="E192" s="47"/>
      <c r="F192" s="45">
        <f>F193+F222+F239</f>
        <v>1710357516.3199999</v>
      </c>
      <c r="G192" s="45">
        <f t="shared" ref="G192:J192" si="61">G193+G222+G239</f>
        <v>0</v>
      </c>
      <c r="H192" s="45">
        <f t="shared" si="61"/>
        <v>0</v>
      </c>
      <c r="I192" s="45">
        <f t="shared" si="61"/>
        <v>0</v>
      </c>
      <c r="J192" s="45">
        <f t="shared" si="61"/>
        <v>1709456601.49</v>
      </c>
      <c r="K192" s="41">
        <f t="shared" si="46"/>
        <v>99.947325934992918</v>
      </c>
    </row>
    <row r="193" spans="3:11" ht="33" customHeight="1" x14ac:dyDescent="0.2">
      <c r="C193" s="46" t="s">
        <v>319</v>
      </c>
      <c r="D193" s="47" t="s">
        <v>517</v>
      </c>
      <c r="E193" s="47"/>
      <c r="F193" s="45">
        <f>F199+F201+F203+F208+F214+F216+F220</f>
        <v>184022124.21000001</v>
      </c>
      <c r="G193" s="45">
        <f t="shared" ref="G193:I193" si="62">G199+G201+G203+G208+G214+G216+G220</f>
        <v>0</v>
      </c>
      <c r="H193" s="45">
        <f t="shared" si="62"/>
        <v>0</v>
      </c>
      <c r="I193" s="45">
        <f t="shared" si="62"/>
        <v>0</v>
      </c>
      <c r="J193" s="45">
        <f>J199+J201+J203+J208+J214+J216+J220</f>
        <v>184019509.38</v>
      </c>
      <c r="K193" s="41">
        <f t="shared" si="46"/>
        <v>99.998579067592416</v>
      </c>
    </row>
    <row r="194" spans="3:11" ht="27.2" hidden="1" customHeight="1" x14ac:dyDescent="0.2">
      <c r="C194" s="46" t="s">
        <v>190</v>
      </c>
      <c r="D194" s="47" t="s">
        <v>191</v>
      </c>
      <c r="E194" s="47"/>
      <c r="F194" s="45"/>
      <c r="G194" s="42"/>
      <c r="H194" s="42"/>
      <c r="I194" s="42"/>
      <c r="J194" s="45"/>
      <c r="K194" s="41" t="e">
        <f t="shared" si="46"/>
        <v>#DIV/0!</v>
      </c>
    </row>
    <row r="195" spans="3:11" ht="38.25" hidden="1" x14ac:dyDescent="0.2">
      <c r="C195" s="46" t="s">
        <v>156</v>
      </c>
      <c r="D195" s="47" t="s">
        <v>155</v>
      </c>
      <c r="E195" s="47"/>
      <c r="F195" s="45"/>
      <c r="G195" s="42"/>
      <c r="H195" s="42"/>
      <c r="I195" s="42"/>
      <c r="J195" s="45"/>
      <c r="K195" s="41" t="e">
        <f t="shared" si="46"/>
        <v>#DIV/0!</v>
      </c>
    </row>
    <row r="196" spans="3:11" ht="25.5" hidden="1" x14ac:dyDescent="0.2">
      <c r="C196" s="46" t="s">
        <v>192</v>
      </c>
      <c r="D196" s="47" t="s">
        <v>364</v>
      </c>
      <c r="E196" s="47"/>
      <c r="F196" s="45">
        <f>F197</f>
        <v>0</v>
      </c>
      <c r="G196" s="45">
        <f t="shared" ref="G196:J196" si="63">G197</f>
        <v>0</v>
      </c>
      <c r="H196" s="45">
        <f t="shared" si="63"/>
        <v>0</v>
      </c>
      <c r="I196" s="45">
        <f t="shared" si="63"/>
        <v>0</v>
      </c>
      <c r="J196" s="45">
        <f t="shared" si="63"/>
        <v>0</v>
      </c>
      <c r="K196" s="41" t="e">
        <f t="shared" si="46"/>
        <v>#DIV/0!</v>
      </c>
    </row>
    <row r="197" spans="3:11" ht="35.25" hidden="1" customHeight="1" x14ac:dyDescent="0.2">
      <c r="C197" s="46" t="s">
        <v>192</v>
      </c>
      <c r="D197" s="47" t="s">
        <v>404</v>
      </c>
      <c r="E197" s="47"/>
      <c r="F197" s="45"/>
      <c r="G197" s="42"/>
      <c r="H197" s="42"/>
      <c r="I197" s="42"/>
      <c r="J197" s="45"/>
      <c r="K197" s="41" t="e">
        <f t="shared" si="46"/>
        <v>#DIV/0!</v>
      </c>
    </row>
    <row r="198" spans="3:11" ht="25.5" hidden="1" x14ac:dyDescent="0.2">
      <c r="C198" s="46" t="s">
        <v>153</v>
      </c>
      <c r="D198" s="47" t="s">
        <v>152</v>
      </c>
      <c r="E198" s="47"/>
      <c r="F198" s="45"/>
      <c r="G198" s="42"/>
      <c r="H198" s="42"/>
      <c r="I198" s="42"/>
      <c r="J198" s="45"/>
      <c r="K198" s="41" t="e">
        <f t="shared" si="46"/>
        <v>#DIV/0!</v>
      </c>
    </row>
    <row r="199" spans="3:11" ht="38.25" x14ac:dyDescent="0.2">
      <c r="C199" s="46" t="s">
        <v>476</v>
      </c>
      <c r="D199" s="47" t="s">
        <v>479</v>
      </c>
      <c r="E199" s="47"/>
      <c r="F199" s="45">
        <v>2586200</v>
      </c>
      <c r="G199" s="45">
        <f t="shared" ref="G199:I199" si="64">G200</f>
        <v>0</v>
      </c>
      <c r="H199" s="45">
        <f t="shared" si="64"/>
        <v>0</v>
      </c>
      <c r="I199" s="45">
        <f t="shared" si="64"/>
        <v>0</v>
      </c>
      <c r="J199" s="45">
        <v>2586200</v>
      </c>
      <c r="K199" s="41">
        <f t="shared" si="46"/>
        <v>100</v>
      </c>
    </row>
    <row r="200" spans="3:11" ht="51" x14ac:dyDescent="0.2">
      <c r="C200" s="46" t="s">
        <v>461</v>
      </c>
      <c r="D200" s="47" t="s">
        <v>480</v>
      </c>
      <c r="E200" s="47"/>
      <c r="F200" s="45">
        <v>2586200</v>
      </c>
      <c r="G200" s="45"/>
      <c r="H200" s="45"/>
      <c r="I200" s="45"/>
      <c r="J200" s="45">
        <v>2586200</v>
      </c>
      <c r="K200" s="41">
        <f t="shared" si="46"/>
        <v>100</v>
      </c>
    </row>
    <row r="201" spans="3:11" ht="63.75" hidden="1" x14ac:dyDescent="0.2">
      <c r="C201" s="46" t="s">
        <v>456</v>
      </c>
      <c r="D201" s="47" t="s">
        <v>358</v>
      </c>
      <c r="E201" s="47"/>
      <c r="F201" s="45">
        <f>F202</f>
        <v>0</v>
      </c>
      <c r="G201" s="45">
        <f t="shared" ref="G201:J201" si="65">G202</f>
        <v>0</v>
      </c>
      <c r="H201" s="45">
        <f t="shared" si="65"/>
        <v>0</v>
      </c>
      <c r="I201" s="45">
        <f t="shared" si="65"/>
        <v>0</v>
      </c>
      <c r="J201" s="45">
        <f t="shared" si="65"/>
        <v>0</v>
      </c>
      <c r="K201" s="41" t="e">
        <f t="shared" si="46"/>
        <v>#DIV/0!</v>
      </c>
    </row>
    <row r="202" spans="3:11" ht="63.75" hidden="1" x14ac:dyDescent="0.2">
      <c r="C202" s="46" t="s">
        <v>457</v>
      </c>
      <c r="D202" s="47" t="s">
        <v>360</v>
      </c>
      <c r="E202" s="47"/>
      <c r="F202" s="45"/>
      <c r="G202" s="42"/>
      <c r="H202" s="42"/>
      <c r="I202" s="42"/>
      <c r="J202" s="45"/>
      <c r="K202" s="41" t="e">
        <f t="shared" si="46"/>
        <v>#DIV/0!</v>
      </c>
    </row>
    <row r="203" spans="3:11" ht="51" hidden="1" x14ac:dyDescent="0.2">
      <c r="C203" s="46" t="s">
        <v>460</v>
      </c>
      <c r="D203" s="47" t="s">
        <v>458</v>
      </c>
      <c r="E203" s="47"/>
      <c r="F203" s="45">
        <f>F204</f>
        <v>0</v>
      </c>
      <c r="G203" s="45">
        <f t="shared" ref="G203:J203" si="66">G204</f>
        <v>0</v>
      </c>
      <c r="H203" s="45">
        <f t="shared" si="66"/>
        <v>0</v>
      </c>
      <c r="I203" s="45">
        <f t="shared" si="66"/>
        <v>0</v>
      </c>
      <c r="J203" s="45">
        <f t="shared" si="66"/>
        <v>0</v>
      </c>
      <c r="K203" s="41" t="e">
        <f t="shared" si="46"/>
        <v>#DIV/0!</v>
      </c>
    </row>
    <row r="204" spans="3:11" ht="51" hidden="1" x14ac:dyDescent="0.2">
      <c r="C204" s="46" t="s">
        <v>461</v>
      </c>
      <c r="D204" s="47" t="s">
        <v>459</v>
      </c>
      <c r="E204" s="47"/>
      <c r="F204" s="45"/>
      <c r="G204" s="45"/>
      <c r="H204" s="45"/>
      <c r="I204" s="45"/>
      <c r="J204" s="45"/>
      <c r="K204" s="41" t="e">
        <f t="shared" si="46"/>
        <v>#DIV/0!</v>
      </c>
    </row>
    <row r="205" spans="3:11" ht="68.25" hidden="1" customHeight="1" x14ac:dyDescent="0.2">
      <c r="C205" s="46" t="s">
        <v>251</v>
      </c>
      <c r="D205" s="47" t="s">
        <v>252</v>
      </c>
      <c r="E205" s="47"/>
      <c r="F205" s="45">
        <f>F206+F207</f>
        <v>0</v>
      </c>
      <c r="G205" s="42"/>
      <c r="H205" s="42"/>
      <c r="I205" s="42"/>
      <c r="J205" s="45"/>
      <c r="K205" s="41" t="e">
        <f t="shared" si="46"/>
        <v>#DIV/0!</v>
      </c>
    </row>
    <row r="206" spans="3:11" ht="69.75" hidden="1" customHeight="1" x14ac:dyDescent="0.2">
      <c r="C206" s="46" t="s">
        <v>357</v>
      </c>
      <c r="D206" s="47" t="s">
        <v>356</v>
      </c>
      <c r="E206" s="47"/>
      <c r="F206" s="45"/>
      <c r="G206" s="42"/>
      <c r="H206" s="42"/>
      <c r="I206" s="42"/>
      <c r="J206" s="45"/>
      <c r="K206" s="41" t="e">
        <f t="shared" si="46"/>
        <v>#DIV/0!</v>
      </c>
    </row>
    <row r="207" spans="3:11" ht="59.25" hidden="1" customHeight="1" x14ac:dyDescent="0.2">
      <c r="C207" s="46" t="s">
        <v>359</v>
      </c>
      <c r="D207" s="47" t="s">
        <v>358</v>
      </c>
      <c r="E207" s="47"/>
      <c r="F207" s="45"/>
      <c r="G207" s="42"/>
      <c r="H207" s="42"/>
      <c r="I207" s="42"/>
      <c r="J207" s="45"/>
      <c r="K207" s="41" t="e">
        <f t="shared" si="46"/>
        <v>#DIV/0!</v>
      </c>
    </row>
    <row r="208" spans="3:11" ht="25.5" hidden="1" x14ac:dyDescent="0.2">
      <c r="C208" s="46" t="s">
        <v>464</v>
      </c>
      <c r="D208" s="47" t="s">
        <v>462</v>
      </c>
      <c r="E208" s="47"/>
      <c r="F208" s="45">
        <f>F209</f>
        <v>0</v>
      </c>
      <c r="G208" s="45">
        <f t="shared" ref="G208:J208" si="67">G209</f>
        <v>0</v>
      </c>
      <c r="H208" s="45">
        <f t="shared" si="67"/>
        <v>0</v>
      </c>
      <c r="I208" s="45">
        <f t="shared" si="67"/>
        <v>0</v>
      </c>
      <c r="J208" s="45">
        <f t="shared" si="67"/>
        <v>0</v>
      </c>
      <c r="K208" s="41" t="e">
        <f t="shared" si="46"/>
        <v>#DIV/0!</v>
      </c>
    </row>
    <row r="209" spans="3:11" ht="25.5" hidden="1" x14ac:dyDescent="0.2">
      <c r="C209" s="46" t="s">
        <v>465</v>
      </c>
      <c r="D209" s="47" t="s">
        <v>463</v>
      </c>
      <c r="E209" s="47"/>
      <c r="F209" s="45"/>
      <c r="G209" s="42"/>
      <c r="H209" s="42"/>
      <c r="I209" s="42"/>
      <c r="J209" s="45"/>
      <c r="K209" s="41" t="e">
        <f t="shared" si="46"/>
        <v>#DIV/0!</v>
      </c>
    </row>
    <row r="210" spans="3:11" ht="61.5" hidden="1" customHeight="1" x14ac:dyDescent="0.2">
      <c r="C210" s="46" t="s">
        <v>276</v>
      </c>
      <c r="D210" s="47" t="s">
        <v>275</v>
      </c>
      <c r="E210" s="47"/>
      <c r="F210" s="45">
        <f>F211</f>
        <v>0</v>
      </c>
      <c r="G210" s="42"/>
      <c r="H210" s="42"/>
      <c r="I210" s="42"/>
      <c r="J210" s="45"/>
      <c r="K210" s="41" t="e">
        <f t="shared" si="46"/>
        <v>#DIV/0!</v>
      </c>
    </row>
    <row r="211" spans="3:11" ht="66" hidden="1" customHeight="1" x14ac:dyDescent="0.2">
      <c r="C211" s="46" t="s">
        <v>277</v>
      </c>
      <c r="D211" s="47" t="s">
        <v>253</v>
      </c>
      <c r="E211" s="47"/>
      <c r="F211" s="45">
        <f>F212+F213</f>
        <v>0</v>
      </c>
      <c r="G211" s="42"/>
      <c r="H211" s="42"/>
      <c r="I211" s="42"/>
      <c r="J211" s="45"/>
      <c r="K211" s="41" t="e">
        <f t="shared" si="46"/>
        <v>#DIV/0!</v>
      </c>
    </row>
    <row r="212" spans="3:11" ht="43.5" hidden="1" customHeight="1" x14ac:dyDescent="0.2">
      <c r="C212" s="46" t="s">
        <v>278</v>
      </c>
      <c r="D212" s="47" t="s">
        <v>180</v>
      </c>
      <c r="E212" s="47"/>
      <c r="F212" s="45">
        <f>44384.703-44384.703</f>
        <v>0</v>
      </c>
      <c r="G212" s="42"/>
      <c r="H212" s="42"/>
      <c r="I212" s="42"/>
      <c r="J212" s="45"/>
      <c r="K212" s="41" t="e">
        <f t="shared" si="46"/>
        <v>#DIV/0!</v>
      </c>
    </row>
    <row r="213" spans="3:11" ht="43.5" hidden="1" customHeight="1" x14ac:dyDescent="0.2">
      <c r="C213" s="46" t="s">
        <v>304</v>
      </c>
      <c r="D213" s="47" t="s">
        <v>303</v>
      </c>
      <c r="E213" s="47"/>
      <c r="F213" s="45"/>
      <c r="G213" s="42"/>
      <c r="H213" s="42"/>
      <c r="I213" s="42"/>
      <c r="J213" s="45"/>
      <c r="K213" s="41" t="e">
        <f t="shared" si="46"/>
        <v>#DIV/0!</v>
      </c>
    </row>
    <row r="214" spans="3:11" ht="23.25" customHeight="1" x14ac:dyDescent="0.2">
      <c r="C214" s="46" t="s">
        <v>369</v>
      </c>
      <c r="D214" s="47" t="s">
        <v>481</v>
      </c>
      <c r="E214" s="47"/>
      <c r="F214" s="45">
        <f>F215</f>
        <v>431700</v>
      </c>
      <c r="G214" s="45">
        <f t="shared" ref="G214:J214" si="68">G215</f>
        <v>0</v>
      </c>
      <c r="H214" s="45">
        <f t="shared" si="68"/>
        <v>0</v>
      </c>
      <c r="I214" s="45">
        <f t="shared" si="68"/>
        <v>0</v>
      </c>
      <c r="J214" s="45">
        <f t="shared" si="68"/>
        <v>431700</v>
      </c>
      <c r="K214" s="41">
        <f t="shared" si="46"/>
        <v>100</v>
      </c>
    </row>
    <row r="215" spans="3:11" ht="25.5" x14ac:dyDescent="0.2">
      <c r="C215" s="46" t="s">
        <v>370</v>
      </c>
      <c r="D215" s="47" t="s">
        <v>482</v>
      </c>
      <c r="E215" s="47"/>
      <c r="F215" s="45">
        <v>431700</v>
      </c>
      <c r="G215" s="42"/>
      <c r="H215" s="42"/>
      <c r="I215" s="42"/>
      <c r="J215" s="45">
        <f>F215</f>
        <v>431700</v>
      </c>
      <c r="K215" s="41">
        <f t="shared" si="46"/>
        <v>100</v>
      </c>
    </row>
    <row r="216" spans="3:11" ht="25.5" x14ac:dyDescent="0.2">
      <c r="C216" s="46" t="s">
        <v>466</v>
      </c>
      <c r="D216" s="47" t="s">
        <v>483</v>
      </c>
      <c r="E216" s="47"/>
      <c r="F216" s="45">
        <f>F217</f>
        <v>33505920</v>
      </c>
      <c r="G216" s="45">
        <f t="shared" ref="G216:J216" si="69">G217</f>
        <v>0</v>
      </c>
      <c r="H216" s="45">
        <f t="shared" si="69"/>
        <v>0</v>
      </c>
      <c r="I216" s="45">
        <f t="shared" si="69"/>
        <v>0</v>
      </c>
      <c r="J216" s="45">
        <f t="shared" si="69"/>
        <v>33505920</v>
      </c>
      <c r="K216" s="41">
        <f t="shared" si="46"/>
        <v>100</v>
      </c>
    </row>
    <row r="217" spans="3:11" ht="25.5" x14ac:dyDescent="0.2">
      <c r="C217" s="46" t="s">
        <v>467</v>
      </c>
      <c r="D217" s="47" t="s">
        <v>484</v>
      </c>
      <c r="E217" s="47"/>
      <c r="F217" s="45">
        <v>33505920</v>
      </c>
      <c r="G217" s="42"/>
      <c r="H217" s="42"/>
      <c r="I217" s="42"/>
      <c r="J217" s="45">
        <f>F217</f>
        <v>33505920</v>
      </c>
      <c r="K217" s="41">
        <f t="shared" ref="K217:K282" si="70">J217/F217*100</f>
        <v>100</v>
      </c>
    </row>
    <row r="218" spans="3:11" ht="51" hidden="1" x14ac:dyDescent="0.2">
      <c r="C218" s="46" t="s">
        <v>371</v>
      </c>
      <c r="D218" s="47" t="s">
        <v>372</v>
      </c>
      <c r="E218" s="47"/>
      <c r="F218" s="45">
        <f>F219</f>
        <v>0</v>
      </c>
      <c r="G218" s="45">
        <f t="shared" ref="G218:J218" si="71">G219</f>
        <v>0</v>
      </c>
      <c r="H218" s="45">
        <f t="shared" si="71"/>
        <v>0</v>
      </c>
      <c r="I218" s="45">
        <f t="shared" si="71"/>
        <v>0</v>
      </c>
      <c r="J218" s="45">
        <f t="shared" si="71"/>
        <v>0</v>
      </c>
      <c r="K218" s="41" t="e">
        <f t="shared" si="70"/>
        <v>#DIV/0!</v>
      </c>
    </row>
    <row r="219" spans="3:11" ht="51" hidden="1" x14ac:dyDescent="0.2">
      <c r="C219" s="46" t="s">
        <v>373</v>
      </c>
      <c r="D219" s="47" t="s">
        <v>374</v>
      </c>
      <c r="E219" s="47"/>
      <c r="F219" s="45"/>
      <c r="G219" s="42"/>
      <c r="H219" s="42"/>
      <c r="I219" s="42"/>
      <c r="J219" s="45"/>
      <c r="K219" s="41" t="e">
        <f t="shared" si="70"/>
        <v>#DIV/0!</v>
      </c>
    </row>
    <row r="220" spans="3:11" ht="18" customHeight="1" x14ac:dyDescent="0.2">
      <c r="C220" s="46" t="s">
        <v>254</v>
      </c>
      <c r="D220" s="47" t="s">
        <v>485</v>
      </c>
      <c r="E220" s="47"/>
      <c r="F220" s="45">
        <f>F221</f>
        <v>147498304.21000001</v>
      </c>
      <c r="G220" s="45">
        <f t="shared" ref="G220:J220" si="72">G221</f>
        <v>0</v>
      </c>
      <c r="H220" s="45">
        <f t="shared" si="72"/>
        <v>0</v>
      </c>
      <c r="I220" s="45">
        <f t="shared" si="72"/>
        <v>0</v>
      </c>
      <c r="J220" s="45">
        <f t="shared" si="72"/>
        <v>147495689.38</v>
      </c>
      <c r="K220" s="41">
        <f t="shared" si="70"/>
        <v>99.99822721351677</v>
      </c>
    </row>
    <row r="221" spans="3:11" ht="23.25" customHeight="1" x14ac:dyDescent="0.2">
      <c r="C221" s="46" t="s">
        <v>154</v>
      </c>
      <c r="D221" s="47" t="s">
        <v>486</v>
      </c>
      <c r="E221" s="47"/>
      <c r="F221" s="45">
        <v>147498304.21000001</v>
      </c>
      <c r="G221" s="45"/>
      <c r="H221" s="45"/>
      <c r="I221" s="45"/>
      <c r="J221" s="45">
        <v>147495689.38</v>
      </c>
      <c r="K221" s="41">
        <f t="shared" si="70"/>
        <v>99.99822721351677</v>
      </c>
    </row>
    <row r="222" spans="3:11" ht="27" customHeight="1" x14ac:dyDescent="0.2">
      <c r="C222" s="46" t="s">
        <v>157</v>
      </c>
      <c r="D222" s="47" t="s">
        <v>487</v>
      </c>
      <c r="E222" s="47"/>
      <c r="F222" s="45">
        <f>F223+F227+F231+F235+F225</f>
        <v>989782330</v>
      </c>
      <c r="G222" s="45">
        <f t="shared" ref="G222:J222" si="73">G223+G227+G231+G235+G225</f>
        <v>0</v>
      </c>
      <c r="H222" s="45">
        <f t="shared" si="73"/>
        <v>0</v>
      </c>
      <c r="I222" s="45">
        <f t="shared" si="73"/>
        <v>0</v>
      </c>
      <c r="J222" s="45">
        <f t="shared" si="73"/>
        <v>989782330</v>
      </c>
      <c r="K222" s="41">
        <f t="shared" si="70"/>
        <v>100</v>
      </c>
    </row>
    <row r="223" spans="3:11" ht="27" customHeight="1" x14ac:dyDescent="0.2">
      <c r="C223" s="46" t="s">
        <v>243</v>
      </c>
      <c r="D223" s="47" t="s">
        <v>488</v>
      </c>
      <c r="E223" s="47"/>
      <c r="F223" s="45">
        <f>F224</f>
        <v>940152930</v>
      </c>
      <c r="G223" s="45">
        <f t="shared" ref="G223:J223" si="74">G224</f>
        <v>0</v>
      </c>
      <c r="H223" s="45">
        <f t="shared" si="74"/>
        <v>0</v>
      </c>
      <c r="I223" s="45">
        <f t="shared" si="74"/>
        <v>0</v>
      </c>
      <c r="J223" s="45">
        <f t="shared" si="74"/>
        <v>940152930</v>
      </c>
      <c r="K223" s="41">
        <f t="shared" si="70"/>
        <v>100</v>
      </c>
    </row>
    <row r="224" spans="3:11" ht="27" customHeight="1" x14ac:dyDescent="0.2">
      <c r="C224" s="46" t="s">
        <v>161</v>
      </c>
      <c r="D224" s="47" t="s">
        <v>489</v>
      </c>
      <c r="E224" s="47"/>
      <c r="F224" s="45">
        <v>940152930</v>
      </c>
      <c r="G224" s="45"/>
      <c r="H224" s="45"/>
      <c r="I224" s="45"/>
      <c r="J224" s="45">
        <f>F224</f>
        <v>940152930</v>
      </c>
      <c r="K224" s="41">
        <f t="shared" si="70"/>
        <v>100</v>
      </c>
    </row>
    <row r="225" spans="3:11" ht="38.25" x14ac:dyDescent="0.2">
      <c r="C225" s="46" t="s">
        <v>477</v>
      </c>
      <c r="D225" s="47" t="s">
        <v>490</v>
      </c>
      <c r="E225" s="47"/>
      <c r="F225" s="45">
        <f>F226</f>
        <v>40227800</v>
      </c>
      <c r="G225" s="45">
        <f t="shared" ref="G225:J225" si="75">G226</f>
        <v>0</v>
      </c>
      <c r="H225" s="45">
        <f t="shared" si="75"/>
        <v>0</v>
      </c>
      <c r="I225" s="45">
        <f t="shared" si="75"/>
        <v>0</v>
      </c>
      <c r="J225" s="45">
        <f t="shared" si="75"/>
        <v>40227800</v>
      </c>
      <c r="K225" s="41">
        <f t="shared" si="70"/>
        <v>100</v>
      </c>
    </row>
    <row r="226" spans="3:11" ht="38.25" x14ac:dyDescent="0.2">
      <c r="C226" s="46" t="s">
        <v>478</v>
      </c>
      <c r="D226" s="47" t="s">
        <v>490</v>
      </c>
      <c r="E226" s="47"/>
      <c r="F226" s="45">
        <v>40227800</v>
      </c>
      <c r="G226" s="45"/>
      <c r="H226" s="45"/>
      <c r="I226" s="45"/>
      <c r="J226" s="45">
        <f>F226</f>
        <v>40227800</v>
      </c>
      <c r="K226" s="41">
        <f t="shared" si="70"/>
        <v>100</v>
      </c>
    </row>
    <row r="227" spans="3:11" ht="30" customHeight="1" x14ac:dyDescent="0.2">
      <c r="C227" s="46" t="s">
        <v>218</v>
      </c>
      <c r="D227" s="47" t="s">
        <v>491</v>
      </c>
      <c r="E227" s="47"/>
      <c r="F227" s="45">
        <f>F228</f>
        <v>3758600</v>
      </c>
      <c r="G227" s="45">
        <f t="shared" ref="G227:J227" si="76">G228</f>
        <v>0</v>
      </c>
      <c r="H227" s="45">
        <f t="shared" si="76"/>
        <v>0</v>
      </c>
      <c r="I227" s="45">
        <f t="shared" si="76"/>
        <v>0</v>
      </c>
      <c r="J227" s="45">
        <f t="shared" si="76"/>
        <v>3758600</v>
      </c>
      <c r="K227" s="41">
        <f t="shared" si="70"/>
        <v>100</v>
      </c>
    </row>
    <row r="228" spans="3:11" ht="38.25" x14ac:dyDescent="0.2">
      <c r="C228" s="46" t="s">
        <v>158</v>
      </c>
      <c r="D228" s="47" t="s">
        <v>492</v>
      </c>
      <c r="E228" s="47"/>
      <c r="F228" s="45">
        <v>3758600</v>
      </c>
      <c r="G228" s="42"/>
      <c r="H228" s="42"/>
      <c r="I228" s="42"/>
      <c r="J228" s="45">
        <f>F228</f>
        <v>3758600</v>
      </c>
      <c r="K228" s="41">
        <f t="shared" si="70"/>
        <v>100</v>
      </c>
    </row>
    <row r="229" spans="3:11" ht="45.75" hidden="1" customHeight="1" x14ac:dyDescent="0.2">
      <c r="C229" s="46" t="s">
        <v>320</v>
      </c>
      <c r="D229" s="47" t="s">
        <v>350</v>
      </c>
      <c r="E229" s="47"/>
      <c r="F229" s="45">
        <f>F230</f>
        <v>0</v>
      </c>
      <c r="G229" s="42"/>
      <c r="H229" s="42"/>
      <c r="I229" s="42"/>
      <c r="J229" s="45"/>
      <c r="K229" s="41" t="e">
        <f t="shared" si="70"/>
        <v>#DIV/0!</v>
      </c>
    </row>
    <row r="230" spans="3:11" ht="45" hidden="1" customHeight="1" x14ac:dyDescent="0.2">
      <c r="C230" s="46" t="s">
        <v>321</v>
      </c>
      <c r="D230" s="47" t="s">
        <v>351</v>
      </c>
      <c r="E230" s="47"/>
      <c r="F230" s="45"/>
      <c r="G230" s="42"/>
      <c r="H230" s="42"/>
      <c r="I230" s="42"/>
      <c r="J230" s="45"/>
      <c r="K230" s="41" t="e">
        <f t="shared" si="70"/>
        <v>#DIV/0!</v>
      </c>
    </row>
    <row r="231" spans="3:11" ht="38.25" x14ac:dyDescent="0.2">
      <c r="C231" s="46" t="s">
        <v>402</v>
      </c>
      <c r="D231" s="47" t="s">
        <v>493</v>
      </c>
      <c r="E231" s="47"/>
      <c r="F231" s="45">
        <f>F232</f>
        <v>120500</v>
      </c>
      <c r="G231" s="42"/>
      <c r="H231" s="42"/>
      <c r="I231" s="42"/>
      <c r="J231" s="45">
        <f>J232</f>
        <v>120500</v>
      </c>
      <c r="K231" s="41">
        <f t="shared" si="70"/>
        <v>100</v>
      </c>
    </row>
    <row r="232" spans="3:11" ht="51" x14ac:dyDescent="0.2">
      <c r="C232" s="46" t="s">
        <v>403</v>
      </c>
      <c r="D232" s="47" t="s">
        <v>494</v>
      </c>
      <c r="E232" s="47"/>
      <c r="F232" s="45">
        <v>120500</v>
      </c>
      <c r="G232" s="42"/>
      <c r="H232" s="42"/>
      <c r="I232" s="42"/>
      <c r="J232" s="45">
        <f>F232</f>
        <v>120500</v>
      </c>
      <c r="K232" s="41">
        <f t="shared" si="70"/>
        <v>100</v>
      </c>
    </row>
    <row r="233" spans="3:11" ht="25.5" hidden="1" x14ac:dyDescent="0.2">
      <c r="C233" s="46" t="s">
        <v>256</v>
      </c>
      <c r="D233" s="47" t="s">
        <v>257</v>
      </c>
      <c r="E233" s="47"/>
      <c r="F233" s="45">
        <f>F234</f>
        <v>0</v>
      </c>
      <c r="G233" s="42"/>
      <c r="H233" s="42"/>
      <c r="I233" s="42"/>
      <c r="J233" s="45"/>
      <c r="K233" s="41" t="e">
        <f t="shared" si="70"/>
        <v>#DIV/0!</v>
      </c>
    </row>
    <row r="234" spans="3:11" ht="25.5" hidden="1" x14ac:dyDescent="0.2">
      <c r="C234" s="46" t="s">
        <v>160</v>
      </c>
      <c r="D234" s="47" t="s">
        <v>159</v>
      </c>
      <c r="E234" s="47"/>
      <c r="F234" s="45"/>
      <c r="G234" s="42"/>
      <c r="H234" s="42"/>
      <c r="I234" s="42"/>
      <c r="J234" s="45"/>
      <c r="K234" s="41" t="e">
        <f t="shared" si="70"/>
        <v>#DIV/0!</v>
      </c>
    </row>
    <row r="235" spans="3:11" ht="33" customHeight="1" x14ac:dyDescent="0.2">
      <c r="C235" s="46" t="s">
        <v>217</v>
      </c>
      <c r="D235" s="47" t="s">
        <v>495</v>
      </c>
      <c r="E235" s="47"/>
      <c r="F235" s="45">
        <f>F236</f>
        <v>5522500</v>
      </c>
      <c r="G235" s="42"/>
      <c r="H235" s="42"/>
      <c r="I235" s="42"/>
      <c r="J235" s="45">
        <f>J236</f>
        <v>5522500</v>
      </c>
      <c r="K235" s="41">
        <f t="shared" si="70"/>
        <v>100</v>
      </c>
    </row>
    <row r="236" spans="3:11" ht="31.5" customHeight="1" x14ac:dyDescent="0.2">
      <c r="C236" s="46" t="s">
        <v>179</v>
      </c>
      <c r="D236" s="47" t="s">
        <v>496</v>
      </c>
      <c r="E236" s="47"/>
      <c r="F236" s="45">
        <v>5522500</v>
      </c>
      <c r="G236" s="42"/>
      <c r="H236" s="42"/>
      <c r="I236" s="42"/>
      <c r="J236" s="45">
        <f>F236</f>
        <v>5522500</v>
      </c>
      <c r="K236" s="41">
        <f t="shared" si="70"/>
        <v>100</v>
      </c>
    </row>
    <row r="237" spans="3:11" ht="38.25" hidden="1" x14ac:dyDescent="0.2">
      <c r="C237" s="46" t="s">
        <v>402</v>
      </c>
      <c r="D237" s="47" t="s">
        <v>350</v>
      </c>
      <c r="E237" s="47"/>
      <c r="F237" s="45">
        <f>F238</f>
        <v>0</v>
      </c>
      <c r="G237" s="42"/>
      <c r="H237" s="42"/>
      <c r="I237" s="42"/>
      <c r="J237" s="45"/>
      <c r="K237" s="41" t="e">
        <f t="shared" si="70"/>
        <v>#DIV/0!</v>
      </c>
    </row>
    <row r="238" spans="3:11" ht="51" hidden="1" x14ac:dyDescent="0.2">
      <c r="C238" s="46" t="s">
        <v>403</v>
      </c>
      <c r="D238" s="47" t="s">
        <v>351</v>
      </c>
      <c r="E238" s="47"/>
      <c r="F238" s="45"/>
      <c r="G238" s="42"/>
      <c r="H238" s="42"/>
      <c r="I238" s="42"/>
      <c r="J238" s="45"/>
      <c r="K238" s="41" t="e">
        <f t="shared" si="70"/>
        <v>#DIV/0!</v>
      </c>
    </row>
    <row r="239" spans="3:11" ht="24" customHeight="1" x14ac:dyDescent="0.2">
      <c r="C239" s="46" t="s">
        <v>162</v>
      </c>
      <c r="D239" s="47" t="s">
        <v>497</v>
      </c>
      <c r="E239" s="47"/>
      <c r="F239" s="45">
        <f>F244+F247+F255+F241+F249+F251+F253</f>
        <v>536553062.10999995</v>
      </c>
      <c r="G239" s="45">
        <f t="shared" ref="G239:I239" si="77">G244+G247+G255+G241+G249+G251</f>
        <v>0</v>
      </c>
      <c r="H239" s="45">
        <f t="shared" si="77"/>
        <v>0</v>
      </c>
      <c r="I239" s="45">
        <f t="shared" si="77"/>
        <v>0</v>
      </c>
      <c r="J239" s="45">
        <f>J244+J247+J255+J241+J249+J251+J253</f>
        <v>535654762.10999995</v>
      </c>
      <c r="K239" s="41">
        <f t="shared" si="70"/>
        <v>99.832579466331367</v>
      </c>
    </row>
    <row r="240" spans="3:11" ht="93.75" hidden="1" customHeight="1" x14ac:dyDescent="0.2">
      <c r="C240" s="46" t="s">
        <v>164</v>
      </c>
      <c r="D240" s="47" t="s">
        <v>163</v>
      </c>
      <c r="E240" s="47"/>
      <c r="F240" s="45"/>
      <c r="G240" s="42"/>
      <c r="H240" s="42"/>
      <c r="I240" s="42"/>
      <c r="J240" s="45"/>
      <c r="K240" s="41" t="e">
        <f t="shared" si="70"/>
        <v>#DIV/0!</v>
      </c>
    </row>
    <row r="241" spans="3:11" ht="43.5" customHeight="1" x14ac:dyDescent="0.2">
      <c r="C241" s="46" t="s">
        <v>219</v>
      </c>
      <c r="D241" s="47" t="s">
        <v>498</v>
      </c>
      <c r="E241" s="47"/>
      <c r="F241" s="45">
        <f>F242+F243</f>
        <v>56702415.25</v>
      </c>
      <c r="G241" s="42"/>
      <c r="H241" s="42"/>
      <c r="I241" s="42"/>
      <c r="J241" s="45">
        <f>J242</f>
        <v>56702415.25</v>
      </c>
      <c r="K241" s="41">
        <f t="shared" si="70"/>
        <v>100</v>
      </c>
    </row>
    <row r="242" spans="3:11" ht="53.25" customHeight="1" x14ac:dyDescent="0.2">
      <c r="C242" s="46" t="s">
        <v>181</v>
      </c>
      <c r="D242" s="47" t="s">
        <v>499</v>
      </c>
      <c r="E242" s="47"/>
      <c r="F242" s="45">
        <v>56702415.25</v>
      </c>
      <c r="G242" s="42"/>
      <c r="H242" s="42"/>
      <c r="I242" s="42"/>
      <c r="J242" s="45">
        <v>56702415.25</v>
      </c>
      <c r="K242" s="41">
        <f t="shared" si="70"/>
        <v>100</v>
      </c>
    </row>
    <row r="243" spans="3:11" ht="53.25" hidden="1" customHeight="1" x14ac:dyDescent="0.2">
      <c r="C243" s="46" t="s">
        <v>362</v>
      </c>
      <c r="D243" s="47" t="s">
        <v>352</v>
      </c>
      <c r="E243" s="47"/>
      <c r="F243" s="45"/>
      <c r="G243" s="42"/>
      <c r="H243" s="42"/>
      <c r="I243" s="42"/>
      <c r="J243" s="45"/>
      <c r="K243" s="41" t="e">
        <f t="shared" si="70"/>
        <v>#DIV/0!</v>
      </c>
    </row>
    <row r="244" spans="3:11" ht="38.25" x14ac:dyDescent="0.2">
      <c r="C244" s="46" t="s">
        <v>255</v>
      </c>
      <c r="D244" s="47" t="s">
        <v>500</v>
      </c>
      <c r="E244" s="47"/>
      <c r="F244" s="45">
        <f>F245</f>
        <v>26840625.82</v>
      </c>
      <c r="G244" s="42"/>
      <c r="H244" s="42"/>
      <c r="I244" s="42"/>
      <c r="J244" s="45">
        <f>J245</f>
        <v>26840625.82</v>
      </c>
      <c r="K244" s="41">
        <f t="shared" si="70"/>
        <v>100</v>
      </c>
    </row>
    <row r="245" spans="3:11" ht="38.25" x14ac:dyDescent="0.2">
      <c r="C245" s="46" t="s">
        <v>361</v>
      </c>
      <c r="D245" s="47" t="s">
        <v>501</v>
      </c>
      <c r="E245" s="47"/>
      <c r="F245" s="45">
        <v>26840625.82</v>
      </c>
      <c r="G245" s="42"/>
      <c r="H245" s="42"/>
      <c r="I245" s="42"/>
      <c r="J245" s="45">
        <v>26840625.82</v>
      </c>
      <c r="K245" s="41">
        <f t="shared" si="70"/>
        <v>100</v>
      </c>
    </row>
    <row r="246" spans="3:11" ht="54" hidden="1" customHeight="1" x14ac:dyDescent="0.2">
      <c r="C246" s="46" t="s">
        <v>337</v>
      </c>
      <c r="D246" s="47" t="s">
        <v>187</v>
      </c>
      <c r="E246" s="47"/>
      <c r="F246" s="45"/>
      <c r="G246" s="42"/>
      <c r="H246" s="42"/>
      <c r="I246" s="42"/>
      <c r="J246" s="45"/>
      <c r="K246" s="41" t="e">
        <f t="shared" si="70"/>
        <v>#DIV/0!</v>
      </c>
    </row>
    <row r="247" spans="3:11" ht="54" hidden="1" customHeight="1" x14ac:dyDescent="0.2">
      <c r="C247" s="46" t="s">
        <v>244</v>
      </c>
      <c r="D247" s="47" t="s">
        <v>353</v>
      </c>
      <c r="E247" s="47"/>
      <c r="F247" s="45">
        <f>F248</f>
        <v>0</v>
      </c>
      <c r="G247" s="42"/>
      <c r="H247" s="42"/>
      <c r="I247" s="42"/>
      <c r="J247" s="45"/>
      <c r="K247" s="41" t="e">
        <f t="shared" si="70"/>
        <v>#DIV/0!</v>
      </c>
    </row>
    <row r="248" spans="3:11" ht="45" hidden="1" customHeight="1" x14ac:dyDescent="0.2">
      <c r="C248" s="46" t="s">
        <v>205</v>
      </c>
      <c r="D248" s="47" t="s">
        <v>354</v>
      </c>
      <c r="E248" s="47"/>
      <c r="F248" s="45"/>
      <c r="G248" s="42"/>
      <c r="H248" s="42"/>
      <c r="I248" s="42"/>
      <c r="J248" s="45"/>
      <c r="K248" s="41" t="e">
        <f t="shared" si="70"/>
        <v>#DIV/0!</v>
      </c>
    </row>
    <row r="249" spans="3:11" ht="45.75" hidden="1" customHeight="1" x14ac:dyDescent="0.2">
      <c r="C249" s="46" t="s">
        <v>287</v>
      </c>
      <c r="D249" s="47" t="s">
        <v>288</v>
      </c>
      <c r="E249" s="47"/>
      <c r="F249" s="45">
        <f>F250</f>
        <v>0</v>
      </c>
      <c r="G249" s="42"/>
      <c r="H249" s="42"/>
      <c r="I249" s="42"/>
      <c r="J249" s="45"/>
      <c r="K249" s="41" t="e">
        <f t="shared" si="70"/>
        <v>#DIV/0!</v>
      </c>
    </row>
    <row r="250" spans="3:11" ht="48" hidden="1" customHeight="1" x14ac:dyDescent="0.2">
      <c r="C250" s="46" t="s">
        <v>289</v>
      </c>
      <c r="D250" s="47" t="s">
        <v>290</v>
      </c>
      <c r="E250" s="47"/>
      <c r="F250" s="45"/>
      <c r="G250" s="42"/>
      <c r="H250" s="42"/>
      <c r="I250" s="42"/>
      <c r="J250" s="45"/>
      <c r="K250" s="41" t="e">
        <f t="shared" si="70"/>
        <v>#DIV/0!</v>
      </c>
    </row>
    <row r="251" spans="3:11" ht="59.25" hidden="1" customHeight="1" x14ac:dyDescent="0.2">
      <c r="C251" s="46" t="s">
        <v>295</v>
      </c>
      <c r="D251" s="47" t="s">
        <v>296</v>
      </c>
      <c r="E251" s="47"/>
      <c r="F251" s="45">
        <f>F252</f>
        <v>0</v>
      </c>
      <c r="G251" s="42"/>
      <c r="H251" s="42"/>
      <c r="I251" s="42"/>
      <c r="J251" s="45"/>
      <c r="K251" s="41" t="e">
        <f t="shared" si="70"/>
        <v>#DIV/0!</v>
      </c>
    </row>
    <row r="252" spans="3:11" ht="72" hidden="1" customHeight="1" x14ac:dyDescent="0.2">
      <c r="C252" s="46" t="s">
        <v>294</v>
      </c>
      <c r="D252" s="47" t="s">
        <v>293</v>
      </c>
      <c r="E252" s="47"/>
      <c r="F252" s="45"/>
      <c r="G252" s="42"/>
      <c r="H252" s="42"/>
      <c r="I252" s="42"/>
      <c r="J252" s="45"/>
      <c r="K252" s="41" t="e">
        <f t="shared" si="70"/>
        <v>#DIV/0!</v>
      </c>
    </row>
    <row r="253" spans="3:11" ht="72" customHeight="1" x14ac:dyDescent="0.2">
      <c r="C253" s="46" t="s">
        <v>503</v>
      </c>
      <c r="D253" s="47" t="s">
        <v>516</v>
      </c>
      <c r="E253" s="47"/>
      <c r="F253" s="45">
        <f>F254</f>
        <v>5000000</v>
      </c>
      <c r="G253" s="45">
        <f t="shared" ref="G253:J253" si="78">G254</f>
        <v>0</v>
      </c>
      <c r="H253" s="45">
        <f t="shared" si="78"/>
        <v>0</v>
      </c>
      <c r="I253" s="45">
        <f t="shared" si="78"/>
        <v>0</v>
      </c>
      <c r="J253" s="45">
        <f t="shared" si="78"/>
        <v>5000000</v>
      </c>
      <c r="K253" s="41">
        <f t="shared" si="70"/>
        <v>100</v>
      </c>
    </row>
    <row r="254" spans="3:11" ht="72" customHeight="1" x14ac:dyDescent="0.2">
      <c r="C254" s="46" t="s">
        <v>504</v>
      </c>
      <c r="D254" s="47" t="s">
        <v>515</v>
      </c>
      <c r="E254" s="47"/>
      <c r="F254" s="45">
        <v>5000000</v>
      </c>
      <c r="G254" s="42"/>
      <c r="H254" s="42"/>
      <c r="I254" s="42"/>
      <c r="J254" s="45">
        <f>F254</f>
        <v>5000000</v>
      </c>
      <c r="K254" s="41">
        <f t="shared" si="70"/>
        <v>100</v>
      </c>
    </row>
    <row r="255" spans="3:11" ht="22.5" customHeight="1" x14ac:dyDescent="0.2">
      <c r="C255" s="46" t="s">
        <v>200</v>
      </c>
      <c r="D255" s="47" t="s">
        <v>502</v>
      </c>
      <c r="E255" s="47"/>
      <c r="F255" s="45">
        <f>F257+F268+F256</f>
        <v>448010021.03999996</v>
      </c>
      <c r="G255" s="45">
        <f>G257+G268+G256</f>
        <v>0</v>
      </c>
      <c r="H255" s="45">
        <f>H257+H268+H256</f>
        <v>0</v>
      </c>
      <c r="I255" s="45">
        <f>I257+I268+I256</f>
        <v>0</v>
      </c>
      <c r="J255" s="45">
        <f>J257+J268+J256</f>
        <v>447111721.03999996</v>
      </c>
      <c r="K255" s="41">
        <f t="shared" si="70"/>
        <v>99.799491092204875</v>
      </c>
    </row>
    <row r="256" spans="3:11" ht="31.5" customHeight="1" x14ac:dyDescent="0.2">
      <c r="C256" s="46" t="s">
        <v>366</v>
      </c>
      <c r="D256" s="47" t="s">
        <v>505</v>
      </c>
      <c r="E256" s="47"/>
      <c r="F256" s="45">
        <v>9507014.1099999994</v>
      </c>
      <c r="G256" s="42"/>
      <c r="H256" s="42"/>
      <c r="I256" s="42"/>
      <c r="J256" s="45">
        <v>8608714.1099999994</v>
      </c>
      <c r="K256" s="41">
        <f t="shared" si="70"/>
        <v>90.551186843668205</v>
      </c>
    </row>
    <row r="257" spans="3:11" ht="45.75" customHeight="1" x14ac:dyDescent="0.2">
      <c r="C257" s="46" t="s">
        <v>468</v>
      </c>
      <c r="D257" s="47" t="s">
        <v>506</v>
      </c>
      <c r="E257" s="47"/>
      <c r="F257" s="45">
        <v>219236702.91999999</v>
      </c>
      <c r="G257" s="42"/>
      <c r="H257" s="42"/>
      <c r="I257" s="42"/>
      <c r="J257" s="45">
        <f>F257</f>
        <v>219236702.91999999</v>
      </c>
      <c r="K257" s="41">
        <f t="shared" si="70"/>
        <v>100</v>
      </c>
    </row>
    <row r="258" spans="3:11" ht="25.5" hidden="1" x14ac:dyDescent="0.2">
      <c r="C258" s="46" t="s">
        <v>166</v>
      </c>
      <c r="D258" s="47" t="s">
        <v>167</v>
      </c>
      <c r="E258" s="47" t="s">
        <v>184</v>
      </c>
      <c r="F258" s="45"/>
      <c r="G258" s="42"/>
      <c r="H258" s="42"/>
      <c r="I258" s="42"/>
      <c r="J258" s="45">
        <f t="shared" ref="J258:J268" si="79">F258</f>
        <v>0</v>
      </c>
      <c r="K258" s="41" t="e">
        <f t="shared" si="70"/>
        <v>#DIV/0!</v>
      </c>
    </row>
    <row r="259" spans="3:11" ht="17.25" hidden="1" customHeight="1" x14ac:dyDescent="0.2">
      <c r="C259" s="46" t="s">
        <v>169</v>
      </c>
      <c r="D259" s="47" t="s">
        <v>168</v>
      </c>
      <c r="E259" s="47" t="s">
        <v>184</v>
      </c>
      <c r="F259" s="45"/>
      <c r="G259" s="42"/>
      <c r="H259" s="42"/>
      <c r="I259" s="42"/>
      <c r="J259" s="45">
        <f t="shared" si="79"/>
        <v>0</v>
      </c>
      <c r="K259" s="41" t="e">
        <f t="shared" si="70"/>
        <v>#DIV/0!</v>
      </c>
    </row>
    <row r="260" spans="3:11" ht="22.5" hidden="1" customHeight="1" x14ac:dyDescent="0.2">
      <c r="C260" s="46" t="s">
        <v>197</v>
      </c>
      <c r="D260" s="47" t="s">
        <v>170</v>
      </c>
      <c r="E260" s="47" t="s">
        <v>184</v>
      </c>
      <c r="F260" s="45"/>
      <c r="G260" s="42"/>
      <c r="H260" s="42"/>
      <c r="I260" s="42"/>
      <c r="J260" s="45">
        <f t="shared" si="79"/>
        <v>0</v>
      </c>
      <c r="K260" s="41" t="e">
        <f t="shared" si="70"/>
        <v>#DIV/0!</v>
      </c>
    </row>
    <row r="261" spans="3:11" ht="25.5" hidden="1" x14ac:dyDescent="0.2">
      <c r="C261" s="46" t="s">
        <v>193</v>
      </c>
      <c r="D261" s="47" t="s">
        <v>171</v>
      </c>
      <c r="E261" s="47" t="s">
        <v>184</v>
      </c>
      <c r="F261" s="45"/>
      <c r="G261" s="42"/>
      <c r="H261" s="42"/>
      <c r="I261" s="42"/>
      <c r="J261" s="45">
        <f t="shared" si="79"/>
        <v>0</v>
      </c>
      <c r="K261" s="41" t="e">
        <f t="shared" si="70"/>
        <v>#DIV/0!</v>
      </c>
    </row>
    <row r="262" spans="3:11" ht="25.5" hidden="1" x14ac:dyDescent="0.2">
      <c r="C262" s="46" t="s">
        <v>193</v>
      </c>
      <c r="D262" s="47" t="s">
        <v>175</v>
      </c>
      <c r="E262" s="47" t="s">
        <v>184</v>
      </c>
      <c r="F262" s="45"/>
      <c r="G262" s="42"/>
      <c r="H262" s="42"/>
      <c r="I262" s="42"/>
      <c r="J262" s="45">
        <f t="shared" si="79"/>
        <v>0</v>
      </c>
      <c r="K262" s="41" t="e">
        <f t="shared" si="70"/>
        <v>#DIV/0!</v>
      </c>
    </row>
    <row r="263" spans="3:11" ht="25.5" hidden="1" x14ac:dyDescent="0.2">
      <c r="C263" s="46" t="s">
        <v>193</v>
      </c>
      <c r="D263" s="47" t="s">
        <v>176</v>
      </c>
      <c r="E263" s="47" t="s">
        <v>184</v>
      </c>
      <c r="F263" s="45"/>
      <c r="G263" s="42"/>
      <c r="H263" s="42"/>
      <c r="I263" s="42"/>
      <c r="J263" s="45">
        <f t="shared" si="79"/>
        <v>0</v>
      </c>
      <c r="K263" s="41" t="e">
        <f t="shared" si="70"/>
        <v>#DIV/0!</v>
      </c>
    </row>
    <row r="264" spans="3:11" ht="25.5" hidden="1" x14ac:dyDescent="0.2">
      <c r="C264" s="46" t="s">
        <v>173</v>
      </c>
      <c r="D264" s="47" t="s">
        <v>172</v>
      </c>
      <c r="E264" s="47" t="s">
        <v>184</v>
      </c>
      <c r="F264" s="45"/>
      <c r="G264" s="42"/>
      <c r="H264" s="42"/>
      <c r="I264" s="42"/>
      <c r="J264" s="45">
        <f t="shared" si="79"/>
        <v>0</v>
      </c>
      <c r="K264" s="41" t="e">
        <f t="shared" si="70"/>
        <v>#DIV/0!</v>
      </c>
    </row>
    <row r="265" spans="3:11" ht="38.25" hidden="1" x14ac:dyDescent="0.2">
      <c r="C265" s="46" t="s">
        <v>188</v>
      </c>
      <c r="D265" s="47" t="s">
        <v>189</v>
      </c>
      <c r="E265" s="47" t="s">
        <v>184</v>
      </c>
      <c r="F265" s="45"/>
      <c r="G265" s="42"/>
      <c r="H265" s="42"/>
      <c r="I265" s="42"/>
      <c r="J265" s="45">
        <f t="shared" si="79"/>
        <v>0</v>
      </c>
      <c r="K265" s="41" t="e">
        <f t="shared" si="70"/>
        <v>#DIV/0!</v>
      </c>
    </row>
    <row r="266" spans="3:11" ht="22.5" hidden="1" customHeight="1" x14ac:dyDescent="0.2">
      <c r="C266" s="46" t="s">
        <v>177</v>
      </c>
      <c r="D266" s="47" t="s">
        <v>186</v>
      </c>
      <c r="E266" s="47" t="s">
        <v>184</v>
      </c>
      <c r="F266" s="45"/>
      <c r="G266" s="42"/>
      <c r="H266" s="42"/>
      <c r="I266" s="42"/>
      <c r="J266" s="45">
        <f t="shared" si="79"/>
        <v>0</v>
      </c>
      <c r="K266" s="41" t="e">
        <f t="shared" si="70"/>
        <v>#DIV/0!</v>
      </c>
    </row>
    <row r="267" spans="3:11" ht="43.5" hidden="1" customHeight="1" x14ac:dyDescent="0.2">
      <c r="C267" s="46" t="s">
        <v>174</v>
      </c>
      <c r="D267" s="47" t="s">
        <v>185</v>
      </c>
      <c r="E267" s="47" t="s">
        <v>184</v>
      </c>
      <c r="F267" s="45"/>
      <c r="G267" s="42"/>
      <c r="H267" s="42"/>
      <c r="I267" s="42"/>
      <c r="J267" s="45">
        <f t="shared" si="79"/>
        <v>0</v>
      </c>
      <c r="K267" s="41" t="e">
        <f t="shared" si="70"/>
        <v>#DIV/0!</v>
      </c>
    </row>
    <row r="268" spans="3:11" ht="38.25" x14ac:dyDescent="0.2">
      <c r="C268" s="46" t="s">
        <v>355</v>
      </c>
      <c r="D268" s="47" t="s">
        <v>507</v>
      </c>
      <c r="E268" s="47"/>
      <c r="F268" s="45">
        <v>219266304.00999999</v>
      </c>
      <c r="G268" s="42"/>
      <c r="H268" s="42"/>
      <c r="I268" s="42"/>
      <c r="J268" s="45">
        <f t="shared" si="79"/>
        <v>219266304.00999999</v>
      </c>
      <c r="K268" s="41">
        <f t="shared" si="70"/>
        <v>100</v>
      </c>
    </row>
    <row r="269" spans="3:11" ht="68.25" customHeight="1" x14ac:dyDescent="0.2">
      <c r="C269" s="46" t="s">
        <v>258</v>
      </c>
      <c r="D269" s="47" t="s">
        <v>262</v>
      </c>
      <c r="E269" s="47"/>
      <c r="F269" s="45">
        <f>F270+F276</f>
        <v>2073451.4</v>
      </c>
      <c r="G269" s="45">
        <f>G270+G276</f>
        <v>0</v>
      </c>
      <c r="H269" s="45">
        <f>H270+H276</f>
        <v>0</v>
      </c>
      <c r="I269" s="45">
        <f>I270+I276</f>
        <v>0</v>
      </c>
      <c r="J269" s="45">
        <f>J270+J276</f>
        <v>2088558.92</v>
      </c>
      <c r="K269" s="41">
        <f t="shared" si="70"/>
        <v>100.72861702955758</v>
      </c>
    </row>
    <row r="270" spans="3:11" ht="51" x14ac:dyDescent="0.2">
      <c r="C270" s="46" t="s">
        <v>439</v>
      </c>
      <c r="D270" s="47" t="s">
        <v>508</v>
      </c>
      <c r="E270" s="47"/>
      <c r="F270" s="45">
        <f>F271</f>
        <v>2073451.4</v>
      </c>
      <c r="G270" s="45">
        <f t="shared" ref="G270:J270" si="80">G271</f>
        <v>0</v>
      </c>
      <c r="H270" s="45">
        <f t="shared" si="80"/>
        <v>0</v>
      </c>
      <c r="I270" s="45">
        <f t="shared" si="80"/>
        <v>0</v>
      </c>
      <c r="J270" s="45">
        <f t="shared" si="80"/>
        <v>2088558.92</v>
      </c>
      <c r="K270" s="41">
        <f t="shared" si="70"/>
        <v>100.72861702955758</v>
      </c>
    </row>
    <row r="271" spans="3:11" ht="51" x14ac:dyDescent="0.2">
      <c r="C271" s="46" t="s">
        <v>259</v>
      </c>
      <c r="D271" s="47" t="s">
        <v>509</v>
      </c>
      <c r="E271" s="47"/>
      <c r="F271" s="45">
        <f>F272</f>
        <v>2073451.4</v>
      </c>
      <c r="G271" s="45">
        <f t="shared" ref="G271:I271" si="81">G275</f>
        <v>0</v>
      </c>
      <c r="H271" s="45">
        <f t="shared" si="81"/>
        <v>0</v>
      </c>
      <c r="I271" s="45">
        <f t="shared" si="81"/>
        <v>0</v>
      </c>
      <c r="J271" s="45">
        <f>J272</f>
        <v>2088558.92</v>
      </c>
      <c r="K271" s="41">
        <f t="shared" si="70"/>
        <v>100.72861702955758</v>
      </c>
    </row>
    <row r="272" spans="3:11" ht="25.5" x14ac:dyDescent="0.2">
      <c r="C272" s="46" t="s">
        <v>260</v>
      </c>
      <c r="D272" s="47" t="s">
        <v>512</v>
      </c>
      <c r="E272" s="47"/>
      <c r="F272" s="45">
        <f>F273+F274+F275</f>
        <v>2073451.4</v>
      </c>
      <c r="G272" s="45">
        <f t="shared" ref="G272:J272" si="82">G273+G274+G275</f>
        <v>0</v>
      </c>
      <c r="H272" s="45">
        <f t="shared" si="82"/>
        <v>0</v>
      </c>
      <c r="I272" s="45">
        <f t="shared" si="82"/>
        <v>0</v>
      </c>
      <c r="J272" s="45">
        <f t="shared" si="82"/>
        <v>2088558.92</v>
      </c>
      <c r="K272" s="41">
        <f t="shared" si="70"/>
        <v>100.72861702955758</v>
      </c>
    </row>
    <row r="273" spans="3:11" ht="25.5" x14ac:dyDescent="0.2">
      <c r="C273" s="46" t="s">
        <v>261</v>
      </c>
      <c r="D273" s="47" t="s">
        <v>513</v>
      </c>
      <c r="E273" s="47"/>
      <c r="F273" s="45">
        <v>1685882.4</v>
      </c>
      <c r="G273" s="45"/>
      <c r="H273" s="45"/>
      <c r="I273" s="45"/>
      <c r="J273" s="45">
        <v>1700989.92</v>
      </c>
      <c r="K273" s="41">
        <f t="shared" si="70"/>
        <v>100.8961194446303</v>
      </c>
    </row>
    <row r="274" spans="3:11" ht="25.5" x14ac:dyDescent="0.2">
      <c r="C274" s="46" t="s">
        <v>511</v>
      </c>
      <c r="D274" s="47" t="s">
        <v>514</v>
      </c>
      <c r="E274" s="47"/>
      <c r="F274" s="45">
        <v>148412.32</v>
      </c>
      <c r="G274" s="45"/>
      <c r="H274" s="45"/>
      <c r="I274" s="45"/>
      <c r="J274" s="45">
        <v>148412.32</v>
      </c>
      <c r="K274" s="41">
        <f t="shared" si="70"/>
        <v>100</v>
      </c>
    </row>
    <row r="275" spans="3:11" ht="38.25" x14ac:dyDescent="0.2">
      <c r="C275" s="46" t="s">
        <v>363</v>
      </c>
      <c r="D275" s="47" t="s">
        <v>510</v>
      </c>
      <c r="E275" s="47"/>
      <c r="F275" s="45">
        <v>239156.68</v>
      </c>
      <c r="G275" s="45"/>
      <c r="H275" s="45"/>
      <c r="I275" s="45"/>
      <c r="J275" s="45">
        <f>F275</f>
        <v>239156.68</v>
      </c>
      <c r="K275" s="41">
        <f t="shared" si="70"/>
        <v>100</v>
      </c>
    </row>
    <row r="276" spans="3:11" ht="25.5" hidden="1" x14ac:dyDescent="0.2">
      <c r="C276" s="46" t="s">
        <v>440</v>
      </c>
      <c r="D276" s="47" t="s">
        <v>441</v>
      </c>
      <c r="E276" s="47"/>
      <c r="F276" s="45">
        <f>F277</f>
        <v>0</v>
      </c>
      <c r="G276" s="45">
        <f t="shared" ref="G276:I277" si="83">G277</f>
        <v>0</v>
      </c>
      <c r="H276" s="45">
        <f t="shared" si="83"/>
        <v>0</v>
      </c>
      <c r="I276" s="45">
        <f t="shared" si="83"/>
        <v>0</v>
      </c>
      <c r="J276" s="45">
        <f>J277</f>
        <v>0</v>
      </c>
      <c r="K276" s="41" t="s">
        <v>433</v>
      </c>
    </row>
    <row r="277" spans="3:11" ht="25.5" hidden="1" x14ac:dyDescent="0.2">
      <c r="C277" s="46" t="s">
        <v>260</v>
      </c>
      <c r="D277" s="47" t="s">
        <v>442</v>
      </c>
      <c r="E277" s="47"/>
      <c r="F277" s="45">
        <f>F278</f>
        <v>0</v>
      </c>
      <c r="G277" s="45">
        <f t="shared" si="83"/>
        <v>0</v>
      </c>
      <c r="H277" s="45">
        <f t="shared" si="83"/>
        <v>0</v>
      </c>
      <c r="I277" s="45">
        <f t="shared" si="83"/>
        <v>0</v>
      </c>
      <c r="J277" s="45">
        <f>J278</f>
        <v>0</v>
      </c>
      <c r="K277" s="41" t="s">
        <v>433</v>
      </c>
    </row>
    <row r="278" spans="3:11" ht="25.5" hidden="1" x14ac:dyDescent="0.2">
      <c r="C278" s="46" t="s">
        <v>261</v>
      </c>
      <c r="D278" s="47" t="s">
        <v>365</v>
      </c>
      <c r="E278" s="47"/>
      <c r="F278" s="45">
        <v>0</v>
      </c>
      <c r="G278" s="42"/>
      <c r="H278" s="42"/>
      <c r="I278" s="42"/>
      <c r="J278" s="45"/>
      <c r="K278" s="41" t="s">
        <v>433</v>
      </c>
    </row>
    <row r="279" spans="3:11" ht="38.25" x14ac:dyDescent="0.2">
      <c r="C279" s="46" t="s">
        <v>444</v>
      </c>
      <c r="D279" s="47" t="s">
        <v>443</v>
      </c>
      <c r="E279" s="47"/>
      <c r="F279" s="45">
        <f>F280</f>
        <v>-43684635.780000001</v>
      </c>
      <c r="G279" s="42"/>
      <c r="H279" s="42"/>
      <c r="I279" s="42"/>
      <c r="J279" s="45">
        <f>J280</f>
        <v>-43684635.780000001</v>
      </c>
      <c r="K279" s="41">
        <f>J279/F279*100</f>
        <v>100</v>
      </c>
    </row>
    <row r="280" spans="3:11" ht="38.25" x14ac:dyDescent="0.2">
      <c r="C280" s="46" t="s">
        <v>367</v>
      </c>
      <c r="D280" s="47" t="s">
        <v>519</v>
      </c>
      <c r="E280" s="47"/>
      <c r="F280" s="45">
        <f>F282+F281</f>
        <v>-43684635.780000001</v>
      </c>
      <c r="G280" s="42"/>
      <c r="H280" s="42"/>
      <c r="I280" s="42"/>
      <c r="J280" s="45">
        <f>J282+J281</f>
        <v>-43684635.780000001</v>
      </c>
      <c r="K280" s="41">
        <f>J280/F280*100</f>
        <v>100</v>
      </c>
    </row>
    <row r="281" spans="3:11" ht="25.5" x14ac:dyDescent="0.2">
      <c r="C281" s="46" t="s">
        <v>518</v>
      </c>
      <c r="D281" s="47" t="s">
        <v>520</v>
      </c>
      <c r="E281" s="47"/>
      <c r="F281" s="45">
        <v>-4000</v>
      </c>
      <c r="G281" s="42"/>
      <c r="H281" s="42"/>
      <c r="I281" s="42"/>
      <c r="J281" s="45">
        <v>-4000</v>
      </c>
      <c r="K281" s="41">
        <f>J281/F281*100</f>
        <v>100</v>
      </c>
    </row>
    <row r="282" spans="3:11" ht="38.25" x14ac:dyDescent="0.2">
      <c r="C282" s="46" t="s">
        <v>368</v>
      </c>
      <c r="D282" s="47" t="s">
        <v>521</v>
      </c>
      <c r="E282" s="47"/>
      <c r="F282" s="45">
        <v>-43680635.780000001</v>
      </c>
      <c r="G282" s="42"/>
      <c r="H282" s="42"/>
      <c r="I282" s="42"/>
      <c r="J282" s="45">
        <f>F282</f>
        <v>-43680635.780000001</v>
      </c>
      <c r="K282" s="41">
        <f t="shared" si="70"/>
        <v>100</v>
      </c>
    </row>
    <row r="283" spans="3:11" x14ac:dyDescent="0.2">
      <c r="C283" s="29"/>
      <c r="F283" s="40"/>
      <c r="G283" s="36"/>
      <c r="H283" s="36"/>
      <c r="I283" s="36"/>
      <c r="J283" s="40"/>
    </row>
    <row r="284" spans="3:11" ht="18.95" customHeight="1" x14ac:dyDescent="0.2">
      <c r="C284" s="29"/>
      <c r="F284" s="30"/>
      <c r="J284" s="30"/>
    </row>
    <row r="285" spans="3:11" s="4" customFormat="1" ht="18.75" customHeight="1" x14ac:dyDescent="0.2">
      <c r="C285" s="48" t="s">
        <v>165</v>
      </c>
      <c r="D285" s="49"/>
      <c r="E285" s="49"/>
      <c r="F285" s="50">
        <f>F16+F191+F258</f>
        <v>3106563165.7399998</v>
      </c>
      <c r="G285" s="51"/>
      <c r="H285" s="51"/>
      <c r="I285" s="51"/>
      <c r="J285" s="50">
        <f>J16+J191+J258</f>
        <v>3146452174.8800001</v>
      </c>
      <c r="K285" s="52">
        <f>J285/F285*100</f>
        <v>101.28402375911448</v>
      </c>
    </row>
    <row r="286" spans="3:11" x14ac:dyDescent="0.2">
      <c r="C286" s="29"/>
      <c r="F286" s="30"/>
    </row>
    <row r="287" spans="3:11" ht="12.75" hidden="1" customHeight="1" x14ac:dyDescent="0.2">
      <c r="C287" s="56" t="s">
        <v>206</v>
      </c>
      <c r="D287" s="56"/>
      <c r="E287" s="56"/>
      <c r="F287" s="56"/>
    </row>
    <row r="288" spans="3:11" ht="17.25" customHeight="1" x14ac:dyDescent="0.2">
      <c r="C288" s="29"/>
      <c r="F288" s="32"/>
    </row>
    <row r="289" spans="3:6" ht="17.25" customHeight="1" x14ac:dyDescent="0.2">
      <c r="C289" s="29"/>
      <c r="F289" s="31"/>
    </row>
    <row r="290" spans="3:6" x14ac:dyDescent="0.2">
      <c r="C290" s="29"/>
      <c r="F290" s="30"/>
    </row>
    <row r="291" spans="3:6" x14ac:dyDescent="0.2">
      <c r="C291" s="29"/>
      <c r="F291" s="30"/>
    </row>
    <row r="292" spans="3:6" x14ac:dyDescent="0.2">
      <c r="C292" s="29"/>
      <c r="F292" s="30"/>
    </row>
    <row r="293" spans="3:6" x14ac:dyDescent="0.2">
      <c r="C293" s="29"/>
      <c r="F293" s="30"/>
    </row>
    <row r="294" spans="3:6" x14ac:dyDescent="0.2">
      <c r="C294" s="29"/>
      <c r="F294" s="30"/>
    </row>
    <row r="295" spans="3:6" x14ac:dyDescent="0.2">
      <c r="C295" s="29"/>
      <c r="F295" s="30"/>
    </row>
    <row r="296" spans="3:6" x14ac:dyDescent="0.2">
      <c r="C296" s="29"/>
      <c r="F296" s="30"/>
    </row>
    <row r="297" spans="3:6" x14ac:dyDescent="0.2">
      <c r="F297" s="30"/>
    </row>
    <row r="298" spans="3:6" x14ac:dyDescent="0.2">
      <c r="F298" s="30"/>
    </row>
    <row r="299" spans="3:6" x14ac:dyDescent="0.2">
      <c r="F299" s="30"/>
    </row>
    <row r="300" spans="3:6" x14ac:dyDescent="0.2">
      <c r="F300" s="30"/>
    </row>
    <row r="301" spans="3:6" x14ac:dyDescent="0.2">
      <c r="F301" s="30"/>
    </row>
    <row r="302" spans="3:6" x14ac:dyDescent="0.2">
      <c r="F302" s="30"/>
    </row>
    <row r="303" spans="3:6" x14ac:dyDescent="0.2">
      <c r="F303" s="30"/>
    </row>
    <row r="304" spans="3:6" x14ac:dyDescent="0.2">
      <c r="F304" s="30"/>
    </row>
    <row r="305" spans="6:6" x14ac:dyDescent="0.2">
      <c r="F305" s="30"/>
    </row>
    <row r="306" spans="6:6" x14ac:dyDescent="0.2">
      <c r="F306" s="30"/>
    </row>
    <row r="307" spans="6:6" x14ac:dyDescent="0.2">
      <c r="F307" s="30"/>
    </row>
    <row r="308" spans="6:6" x14ac:dyDescent="0.2">
      <c r="F308" s="30"/>
    </row>
    <row r="309" spans="6:6" x14ac:dyDescent="0.2">
      <c r="F309" s="30"/>
    </row>
    <row r="310" spans="6:6" x14ac:dyDescent="0.2">
      <c r="F310" s="30"/>
    </row>
    <row r="311" spans="6:6" x14ac:dyDescent="0.2">
      <c r="F311" s="30"/>
    </row>
    <row r="312" spans="6:6" x14ac:dyDescent="0.2">
      <c r="F312" s="30"/>
    </row>
    <row r="313" spans="6:6" x14ac:dyDescent="0.2">
      <c r="F313" s="30"/>
    </row>
    <row r="314" spans="6:6" x14ac:dyDescent="0.2">
      <c r="F314" s="30"/>
    </row>
    <row r="315" spans="6:6" x14ac:dyDescent="0.2">
      <c r="F315" s="30"/>
    </row>
    <row r="316" spans="6:6" x14ac:dyDescent="0.2">
      <c r="F316" s="30"/>
    </row>
    <row r="317" spans="6:6" x14ac:dyDescent="0.2">
      <c r="F317" s="30"/>
    </row>
    <row r="318" spans="6:6" x14ac:dyDescent="0.2">
      <c r="F318" s="30"/>
    </row>
    <row r="319" spans="6:6" x14ac:dyDescent="0.2">
      <c r="F319" s="30"/>
    </row>
    <row r="320" spans="6:6" x14ac:dyDescent="0.2">
      <c r="F320" s="30"/>
    </row>
    <row r="321" spans="6:6" x14ac:dyDescent="0.2">
      <c r="F321" s="30"/>
    </row>
    <row r="322" spans="6:6" x14ac:dyDescent="0.2">
      <c r="F322" s="30"/>
    </row>
    <row r="323" spans="6:6" x14ac:dyDescent="0.2">
      <c r="F323" s="30"/>
    </row>
    <row r="324" spans="6:6" x14ac:dyDescent="0.2">
      <c r="F324" s="30"/>
    </row>
    <row r="325" spans="6:6" x14ac:dyDescent="0.2">
      <c r="F325" s="30"/>
    </row>
    <row r="326" spans="6:6" x14ac:dyDescent="0.2">
      <c r="F326" s="30"/>
    </row>
    <row r="327" spans="6:6" x14ac:dyDescent="0.2">
      <c r="F327" s="30"/>
    </row>
    <row r="328" spans="6:6" x14ac:dyDescent="0.2">
      <c r="F328" s="30"/>
    </row>
    <row r="329" spans="6:6" x14ac:dyDescent="0.2">
      <c r="F329" s="30"/>
    </row>
    <row r="330" spans="6:6" x14ac:dyDescent="0.2">
      <c r="F330" s="30"/>
    </row>
    <row r="331" spans="6:6" x14ac:dyDescent="0.2">
      <c r="F331" s="30"/>
    </row>
    <row r="332" spans="6:6" x14ac:dyDescent="0.2">
      <c r="F332" s="30"/>
    </row>
    <row r="333" spans="6:6" x14ac:dyDescent="0.2">
      <c r="F333" s="30"/>
    </row>
    <row r="334" spans="6:6" x14ac:dyDescent="0.2">
      <c r="F334" s="30"/>
    </row>
    <row r="335" spans="6:6" x14ac:dyDescent="0.2">
      <c r="F335" s="30"/>
    </row>
    <row r="336" spans="6:6" x14ac:dyDescent="0.2">
      <c r="F336" s="30"/>
    </row>
    <row r="337" spans="6:6" x14ac:dyDescent="0.2">
      <c r="F337" s="30"/>
    </row>
    <row r="338" spans="6:6" x14ac:dyDescent="0.2">
      <c r="F338" s="30"/>
    </row>
    <row r="339" spans="6:6" x14ac:dyDescent="0.2">
      <c r="F339" s="30"/>
    </row>
    <row r="340" spans="6:6" x14ac:dyDescent="0.2">
      <c r="F340" s="30"/>
    </row>
    <row r="341" spans="6:6" x14ac:dyDescent="0.2">
      <c r="F341" s="30"/>
    </row>
    <row r="342" spans="6:6" x14ac:dyDescent="0.2">
      <c r="F342" s="30"/>
    </row>
    <row r="343" spans="6:6" x14ac:dyDescent="0.2">
      <c r="F343" s="30"/>
    </row>
    <row r="344" spans="6:6" x14ac:dyDescent="0.2">
      <c r="F344" s="30"/>
    </row>
    <row r="345" spans="6:6" x14ac:dyDescent="0.2">
      <c r="F345" s="30"/>
    </row>
    <row r="346" spans="6:6" x14ac:dyDescent="0.2">
      <c r="F346" s="30"/>
    </row>
    <row r="347" spans="6:6" x14ac:dyDescent="0.2">
      <c r="F347" s="30"/>
    </row>
    <row r="348" spans="6:6" x14ac:dyDescent="0.2">
      <c r="F348" s="30"/>
    </row>
    <row r="349" spans="6:6" x14ac:dyDescent="0.2">
      <c r="F349" s="30"/>
    </row>
    <row r="350" spans="6:6" x14ac:dyDescent="0.2">
      <c r="F350" s="30"/>
    </row>
    <row r="351" spans="6:6" x14ac:dyDescent="0.2">
      <c r="F351" s="30"/>
    </row>
    <row r="352" spans="6:6" x14ac:dyDescent="0.2">
      <c r="F352" s="30"/>
    </row>
    <row r="353" spans="6:6" x14ac:dyDescent="0.2">
      <c r="F353" s="30"/>
    </row>
    <row r="354" spans="6:6" x14ac:dyDescent="0.2">
      <c r="F354" s="30"/>
    </row>
    <row r="355" spans="6:6" x14ac:dyDescent="0.2">
      <c r="F355" s="30"/>
    </row>
    <row r="356" spans="6:6" x14ac:dyDescent="0.2">
      <c r="F356" s="30"/>
    </row>
    <row r="357" spans="6:6" x14ac:dyDescent="0.2">
      <c r="F357" s="30"/>
    </row>
    <row r="358" spans="6:6" x14ac:dyDescent="0.2">
      <c r="F358" s="30"/>
    </row>
    <row r="359" spans="6:6" x14ac:dyDescent="0.2">
      <c r="F359" s="30"/>
    </row>
    <row r="360" spans="6:6" x14ac:dyDescent="0.2">
      <c r="F360" s="30"/>
    </row>
    <row r="361" spans="6:6" x14ac:dyDescent="0.2">
      <c r="F361" s="30"/>
    </row>
    <row r="362" spans="6:6" x14ac:dyDescent="0.2">
      <c r="F362" s="30"/>
    </row>
    <row r="363" spans="6:6" x14ac:dyDescent="0.2">
      <c r="F363" s="30"/>
    </row>
    <row r="364" spans="6:6" x14ac:dyDescent="0.2">
      <c r="F364" s="30"/>
    </row>
    <row r="365" spans="6:6" x14ac:dyDescent="0.2">
      <c r="F365" s="30"/>
    </row>
    <row r="366" spans="6:6" x14ac:dyDescent="0.2">
      <c r="F366" s="30"/>
    </row>
    <row r="367" spans="6:6" x14ac:dyDescent="0.2">
      <c r="F367" s="30"/>
    </row>
    <row r="368" spans="6:6" x14ac:dyDescent="0.2">
      <c r="F368" s="30"/>
    </row>
    <row r="369" spans="6:6" x14ac:dyDescent="0.2">
      <c r="F369" s="30"/>
    </row>
    <row r="370" spans="6:6" x14ac:dyDescent="0.2">
      <c r="F370" s="30"/>
    </row>
    <row r="371" spans="6:6" x14ac:dyDescent="0.2">
      <c r="F371" s="30"/>
    </row>
    <row r="372" spans="6:6" x14ac:dyDescent="0.2">
      <c r="F372" s="30"/>
    </row>
    <row r="373" spans="6:6" x14ac:dyDescent="0.2">
      <c r="F373" s="30"/>
    </row>
    <row r="374" spans="6:6" x14ac:dyDescent="0.2">
      <c r="F374" s="30"/>
    </row>
    <row r="375" spans="6:6" x14ac:dyDescent="0.2">
      <c r="F375" s="30"/>
    </row>
    <row r="376" spans="6:6" x14ac:dyDescent="0.2">
      <c r="F376" s="30"/>
    </row>
    <row r="377" spans="6:6" x14ac:dyDescent="0.2">
      <c r="F377" s="30"/>
    </row>
    <row r="378" spans="6:6" x14ac:dyDescent="0.2">
      <c r="F378" s="30"/>
    </row>
    <row r="379" spans="6:6" x14ac:dyDescent="0.2">
      <c r="F379" s="30"/>
    </row>
    <row r="380" spans="6:6" x14ac:dyDescent="0.2">
      <c r="F380" s="30"/>
    </row>
    <row r="381" spans="6:6" x14ac:dyDescent="0.2">
      <c r="F381" s="30"/>
    </row>
    <row r="382" spans="6:6" x14ac:dyDescent="0.2">
      <c r="F382" s="30"/>
    </row>
    <row r="383" spans="6:6" x14ac:dyDescent="0.2">
      <c r="F383" s="30"/>
    </row>
    <row r="384" spans="6:6" x14ac:dyDescent="0.2">
      <c r="F384" s="30"/>
    </row>
    <row r="385" spans="6:6" x14ac:dyDescent="0.2">
      <c r="F385" s="30"/>
    </row>
    <row r="386" spans="6:6" x14ac:dyDescent="0.2">
      <c r="F386" s="30"/>
    </row>
    <row r="387" spans="6:6" x14ac:dyDescent="0.2">
      <c r="F387" s="30"/>
    </row>
    <row r="388" spans="6:6" x14ac:dyDescent="0.2">
      <c r="F388" s="30"/>
    </row>
    <row r="389" spans="6:6" x14ac:dyDescent="0.2">
      <c r="F389" s="30"/>
    </row>
    <row r="390" spans="6:6" x14ac:dyDescent="0.2">
      <c r="F390" s="30"/>
    </row>
    <row r="391" spans="6:6" x14ac:dyDescent="0.2">
      <c r="F391" s="30"/>
    </row>
    <row r="392" spans="6:6" x14ac:dyDescent="0.2">
      <c r="F392" s="30"/>
    </row>
    <row r="393" spans="6:6" x14ac:dyDescent="0.2">
      <c r="F393" s="30"/>
    </row>
    <row r="394" spans="6:6" x14ac:dyDescent="0.2">
      <c r="F394" s="30"/>
    </row>
    <row r="395" spans="6:6" x14ac:dyDescent="0.2">
      <c r="F395" s="30"/>
    </row>
    <row r="396" spans="6:6" x14ac:dyDescent="0.2">
      <c r="F396" s="30"/>
    </row>
    <row r="397" spans="6:6" x14ac:dyDescent="0.2">
      <c r="F397" s="30"/>
    </row>
    <row r="398" spans="6:6" x14ac:dyDescent="0.2">
      <c r="F398" s="30"/>
    </row>
    <row r="399" spans="6:6" x14ac:dyDescent="0.2">
      <c r="F399" s="30"/>
    </row>
    <row r="400" spans="6:6" x14ac:dyDescent="0.2">
      <c r="F400" s="30"/>
    </row>
    <row r="401" spans="6:6" x14ac:dyDescent="0.2">
      <c r="F401" s="30"/>
    </row>
    <row r="402" spans="6:6" x14ac:dyDescent="0.2">
      <c r="F402" s="30"/>
    </row>
    <row r="403" spans="6:6" x14ac:dyDescent="0.2">
      <c r="F403" s="30"/>
    </row>
    <row r="404" spans="6:6" x14ac:dyDescent="0.2">
      <c r="F404" s="30"/>
    </row>
    <row r="405" spans="6:6" x14ac:dyDescent="0.2">
      <c r="F405" s="30"/>
    </row>
    <row r="406" spans="6:6" x14ac:dyDescent="0.2">
      <c r="F406" s="30"/>
    </row>
    <row r="407" spans="6:6" x14ac:dyDescent="0.2">
      <c r="F407" s="30"/>
    </row>
    <row r="408" spans="6:6" x14ac:dyDescent="0.2">
      <c r="F408" s="30"/>
    </row>
    <row r="409" spans="6:6" x14ac:dyDescent="0.2">
      <c r="F409" s="30"/>
    </row>
    <row r="410" spans="6:6" x14ac:dyDescent="0.2">
      <c r="F410" s="30"/>
    </row>
    <row r="411" spans="6:6" x14ac:dyDescent="0.2">
      <c r="F411" s="30"/>
    </row>
    <row r="412" spans="6:6" x14ac:dyDescent="0.2">
      <c r="F412" s="30"/>
    </row>
    <row r="413" spans="6:6" x14ac:dyDescent="0.2">
      <c r="F413" s="30"/>
    </row>
    <row r="414" spans="6:6" x14ac:dyDescent="0.2">
      <c r="F414" s="30"/>
    </row>
    <row r="415" spans="6:6" x14ac:dyDescent="0.2">
      <c r="F415" s="30"/>
    </row>
    <row r="416" spans="6:6" x14ac:dyDescent="0.2">
      <c r="F416" s="30"/>
    </row>
    <row r="417" spans="6:6" x14ac:dyDescent="0.2">
      <c r="F417" s="30"/>
    </row>
    <row r="418" spans="6:6" x14ac:dyDescent="0.2">
      <c r="F418" s="30"/>
    </row>
  </sheetData>
  <mergeCells count="10">
    <mergeCell ref="C8:G8"/>
    <mergeCell ref="J12:J13"/>
    <mergeCell ref="K12:K13"/>
    <mergeCell ref="G12:G13"/>
    <mergeCell ref="C287:F287"/>
    <mergeCell ref="C9:F9"/>
    <mergeCell ref="C12:C13"/>
    <mergeCell ref="D12:D13"/>
    <mergeCell ref="F12:F13"/>
    <mergeCell ref="E12:E13"/>
  </mergeCells>
  <phoneticPr fontId="0" type="noConversion"/>
  <pageMargins left="0.39370078740157483" right="0" top="0" bottom="3.937007874015748E-2" header="0" footer="0"/>
  <pageSetup paperSize="9" scale="7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ЗМР 2019 </vt:lpstr>
      <vt:lpstr>'ЗМР 2019 '!Заголовки_для_печати</vt:lpstr>
      <vt:lpstr>'ЗМР 2019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zele-zel_rfo24</cp:lastModifiedBy>
  <cp:lastPrinted>2020-03-30T10:29:18Z</cp:lastPrinted>
  <dcterms:created xsi:type="dcterms:W3CDTF">1996-10-08T23:32:33Z</dcterms:created>
  <dcterms:modified xsi:type="dcterms:W3CDTF">2020-03-30T10:30:28Z</dcterms:modified>
</cp:coreProperties>
</file>