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ветлана\Исполнение\Исполнение бюджета города за 2019 год в СОВЕТ ЗМР\пРИЛОЖЕНИЯ\"/>
    </mc:Choice>
  </mc:AlternateContent>
  <bookViews>
    <workbookView xWindow="0" yWindow="7695" windowWidth="9720" windowHeight="7320" tabRatio="862"/>
  </bookViews>
  <sheets>
    <sheet name="2019 год" sheetId="1" r:id="rId1"/>
  </sheets>
  <definedNames>
    <definedName name="_xlnm.Print_Area" localSheetId="0">'2019 год'!$A$1:$G$121</definedName>
  </definedNames>
  <calcPr calcId="162913"/>
</workbook>
</file>

<file path=xl/calcChain.xml><?xml version="1.0" encoding="utf-8"?>
<calcChain xmlns="http://schemas.openxmlformats.org/spreadsheetml/2006/main">
  <c r="G26" i="1" l="1"/>
  <c r="G27" i="1"/>
  <c r="E27" i="1"/>
  <c r="E26" i="1" s="1"/>
  <c r="E16" i="1" s="1"/>
  <c r="G92" i="1"/>
  <c r="G91" i="1"/>
  <c r="G90" i="1"/>
  <c r="G87" i="1"/>
  <c r="G28" i="1" l="1"/>
  <c r="G29" i="1"/>
  <c r="G68" i="1"/>
  <c r="G66" i="1"/>
  <c r="G80" i="1" l="1"/>
  <c r="F79" i="1"/>
  <c r="F78" i="1" s="1"/>
  <c r="E79" i="1"/>
  <c r="G72" i="1"/>
  <c r="G79" i="1" l="1"/>
  <c r="E78" i="1"/>
  <c r="E65" i="1"/>
  <c r="E67" i="1"/>
  <c r="F67" i="1"/>
  <c r="F64" i="1" l="1"/>
  <c r="F63" i="1" s="1"/>
  <c r="G67" i="1"/>
  <c r="E64" i="1"/>
  <c r="E63" i="1" s="1"/>
  <c r="G63" i="1"/>
  <c r="G64" i="1"/>
  <c r="G78" i="1"/>
  <c r="F55" i="1"/>
  <c r="E55" i="1"/>
  <c r="G56" i="1"/>
  <c r="G55" i="1" l="1"/>
  <c r="E35" i="1" l="1"/>
  <c r="E18" i="1"/>
  <c r="F50" i="1"/>
  <c r="F93" i="1"/>
  <c r="E93" i="1"/>
  <c r="G86" i="1" l="1"/>
  <c r="F85" i="1"/>
  <c r="E85" i="1"/>
  <c r="F76" i="1"/>
  <c r="E76" i="1"/>
  <c r="G62" i="1"/>
  <c r="F61" i="1"/>
  <c r="F60" i="1" s="1"/>
  <c r="E61" i="1"/>
  <c r="E60" i="1" s="1"/>
  <c r="E50" i="1"/>
  <c r="F40" i="1"/>
  <c r="F39" i="1" s="1"/>
  <c r="E40" i="1"/>
  <c r="E39" i="1" s="1"/>
  <c r="G33" i="1"/>
  <c r="F83" i="1"/>
  <c r="F82" i="1" s="1"/>
  <c r="G115" i="1"/>
  <c r="G119" i="1"/>
  <c r="F118" i="1"/>
  <c r="F117" i="1" s="1"/>
  <c r="F116" i="1" s="1"/>
  <c r="E118" i="1"/>
  <c r="E117" i="1" s="1"/>
  <c r="E116" i="1" s="1"/>
  <c r="F98" i="1"/>
  <c r="F97" i="1" s="1"/>
  <c r="E98" i="1"/>
  <c r="F89" i="1"/>
  <c r="F91" i="1"/>
  <c r="E91" i="1"/>
  <c r="E89" i="1"/>
  <c r="E83" i="1"/>
  <c r="E82" i="1" s="1"/>
  <c r="F65" i="1"/>
  <c r="G65" i="1" s="1"/>
  <c r="G19" i="1"/>
  <c r="F18" i="1"/>
  <c r="E17" i="1"/>
  <c r="G21" i="1"/>
  <c r="F31" i="1"/>
  <c r="F35" i="1"/>
  <c r="F37" i="1"/>
  <c r="E31" i="1"/>
  <c r="E37" i="1"/>
  <c r="G32" i="1"/>
  <c r="G36" i="1"/>
  <c r="G38" i="1"/>
  <c r="F48" i="1"/>
  <c r="F52" i="1"/>
  <c r="F58" i="1"/>
  <c r="F57" i="1" s="1"/>
  <c r="E48" i="1"/>
  <c r="E52" i="1"/>
  <c r="E58" i="1"/>
  <c r="E57" i="1" s="1"/>
  <c r="G49" i="1"/>
  <c r="G53" i="1"/>
  <c r="G59" i="1"/>
  <c r="F71" i="1"/>
  <c r="F70" i="1" s="1"/>
  <c r="F74" i="1"/>
  <c r="E71" i="1"/>
  <c r="E74" i="1"/>
  <c r="G75" i="1"/>
  <c r="F102" i="1"/>
  <c r="F101" i="1" s="1"/>
  <c r="F105" i="1"/>
  <c r="F104" i="1" s="1"/>
  <c r="F110" i="1"/>
  <c r="F109" i="1" s="1"/>
  <c r="F120" i="1"/>
  <c r="E102" i="1"/>
  <c r="E101" i="1" s="1"/>
  <c r="E105" i="1"/>
  <c r="G105" i="1" s="1"/>
  <c r="E110" i="1"/>
  <c r="E109" i="1" s="1"/>
  <c r="E120" i="1"/>
  <c r="G120" i="1" s="1"/>
  <c r="G99" i="1"/>
  <c r="G103" i="1"/>
  <c r="G106" i="1"/>
  <c r="F107" i="1"/>
  <c r="E107" i="1"/>
  <c r="G111" i="1"/>
  <c r="F112" i="1"/>
  <c r="E112" i="1"/>
  <c r="G113" i="1"/>
  <c r="F114" i="1"/>
  <c r="E114" i="1"/>
  <c r="G121" i="1"/>
  <c r="F27" i="1"/>
  <c r="F26" i="1" s="1"/>
  <c r="F44" i="1"/>
  <c r="F43" i="1" s="1"/>
  <c r="F42" i="1" s="1"/>
  <c r="E44" i="1"/>
  <c r="E43" i="1" s="1"/>
  <c r="E42" i="1" s="1"/>
  <c r="G89" i="1" l="1"/>
  <c r="E47" i="1"/>
  <c r="F100" i="1"/>
  <c r="F96" i="1" s="1"/>
  <c r="F95" i="1" s="1"/>
  <c r="F73" i="1"/>
  <c r="E73" i="1"/>
  <c r="E70" i="1"/>
  <c r="G70" i="1" s="1"/>
  <c r="G71" i="1"/>
  <c r="E81" i="1"/>
  <c r="F47" i="1"/>
  <c r="F46" i="1" s="1"/>
  <c r="F81" i="1"/>
  <c r="G81" i="1" s="1"/>
  <c r="F88" i="1"/>
  <c r="G114" i="1"/>
  <c r="E88" i="1"/>
  <c r="G116" i="1"/>
  <c r="G60" i="1"/>
  <c r="G102" i="1"/>
  <c r="G110" i="1"/>
  <c r="G85" i="1"/>
  <c r="E104" i="1"/>
  <c r="E46" i="1"/>
  <c r="G31" i="1"/>
  <c r="G61" i="1"/>
  <c r="E34" i="1"/>
  <c r="E30" i="1" s="1"/>
  <c r="G18" i="1"/>
  <c r="G112" i="1"/>
  <c r="G98" i="1"/>
  <c r="G58" i="1"/>
  <c r="G37" i="1"/>
  <c r="G35" i="1"/>
  <c r="F34" i="1"/>
  <c r="F30" i="1" s="1"/>
  <c r="F17" i="1"/>
  <c r="G17" i="1" s="1"/>
  <c r="G118" i="1"/>
  <c r="G117" i="1"/>
  <c r="G109" i="1"/>
  <c r="G101" i="1"/>
  <c r="E97" i="1"/>
  <c r="F69" i="1"/>
  <c r="G74" i="1"/>
  <c r="G57" i="1"/>
  <c r="G48" i="1"/>
  <c r="G88" i="1" l="1"/>
  <c r="G73" i="1"/>
  <c r="E69" i="1"/>
  <c r="G47" i="1"/>
  <c r="G34" i="1"/>
  <c r="F16" i="1"/>
  <c r="F15" i="1" s="1"/>
  <c r="E96" i="1"/>
  <c r="E95" i="1" s="1"/>
  <c r="G104" i="1"/>
  <c r="G97" i="1"/>
  <c r="G46" i="1"/>
  <c r="G30" i="1"/>
  <c r="G69" i="1" l="1"/>
  <c r="E15" i="1"/>
  <c r="G15" i="1" s="1"/>
  <c r="G16" i="1"/>
  <c r="G96" i="1"/>
  <c r="G95" i="1" l="1"/>
</calcChain>
</file>

<file path=xl/sharedStrings.xml><?xml version="1.0" encoding="utf-8"?>
<sst xmlns="http://schemas.openxmlformats.org/spreadsheetml/2006/main" count="256" uniqueCount="229">
  <si>
    <t>НАЛОГОВЫЕ И НЕНАЛОГОВЫЕ ДОХОДЫ</t>
  </si>
  <si>
    <t>НАЛОГИ НА ПРИБЫЛЬ, ДОХОДЫ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</si>
  <si>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</si>
  <si>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</si>
  <si>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</si>
  <si>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</si>
  <si>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</si>
  <si>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игорный бизнес</t>
  </si>
  <si>
    <t>Земельный налог</t>
  </si>
  <si>
    <t>ЗАДОЛЖЕННОСТЬ И ПЕРЕРАСЧЕТЫ ПО ОТМЕНЕННЫМ НАЛОГАМ, СБОРАМ И ИНЫМ ОБЯЗАТЕЛЬНЫМ ПЛАТЕЖАМ</t>
  </si>
  <si>
    <t>Налоги на имущество</t>
  </si>
  <si>
    <t>Земельный налог (по обязательствам, возникшим до 1 января 2006 года)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</si>
  <si>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</si>
  <si>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</si>
  <si>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автономных учреждений)</t>
  </si>
  <si>
    <t>000 11105035050000120</t>
  </si>
  <si>
    <t>Платежи от государственных и муниципальных унитарных предприятий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</si>
  <si>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</si>
  <si>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</si>
  <si>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Доходы от продажи земельных участков, государственная  собственность на которые не разграничена</t>
  </si>
  <si>
    <t>2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</si>
  <si>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Федерации, за исключением доходов, полученных физическими лицами, зарегистрированными в качестве индивидуальных предпринимателей, частных нотариусов и других лиц, занимающихся частной практикой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</si>
  <si>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Федерации, и полученных физическими лицами, зарегистрированными в качестве индивидуальных предпринимателей, частных нотариусов и других лиц, занимающихся частной практикой</t>
  </si>
  <si>
    <t xml:space="preserve">Наименование </t>
  </si>
  <si>
    <t xml:space="preserve">Код дохода </t>
  </si>
  <si>
    <t xml:space="preserve"> 1 00 00000 00 0000 000</t>
  </si>
  <si>
    <t xml:space="preserve"> 1 01 00000 00 0000 000</t>
  </si>
  <si>
    <t xml:space="preserve"> 1 01 02000 01 0000 110</t>
  </si>
  <si>
    <t xml:space="preserve"> 1 01 02020 01 0000 110</t>
  </si>
  <si>
    <t xml:space="preserve"> 1 06 00000 00 0000 000</t>
  </si>
  <si>
    <t xml:space="preserve"> 1 06 01000 00 0000 110</t>
  </si>
  <si>
    <t xml:space="preserve"> 1 06 06000 00 0000 110</t>
  </si>
  <si>
    <t xml:space="preserve"> 1 11 00000 00 0000 000</t>
  </si>
  <si>
    <t>1 11 05010 00 0000 120</t>
  </si>
  <si>
    <t xml:space="preserve"> 1 11 05000 00 0000 120</t>
  </si>
  <si>
    <t xml:space="preserve"> 1 11 05030 00 0000 120</t>
  </si>
  <si>
    <t xml:space="preserve"> 1 11 07000 00 0000 120</t>
  </si>
  <si>
    <t>1 11 07010 00 0000 120</t>
  </si>
  <si>
    <t xml:space="preserve"> 1 14 00000 00 0000 000</t>
  </si>
  <si>
    <t xml:space="preserve"> 1 14 06000 00 0000 430</t>
  </si>
  <si>
    <t>ДКД</t>
  </si>
  <si>
    <t>БЕЗВОЗМЕЗДНЫЕ ПОСТУПЛЕНИЯ</t>
  </si>
  <si>
    <t>2 00 00000 00 0000 000</t>
  </si>
  <si>
    <t>2 02 00000 00 0000 000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</si>
  <si>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 автономных учреждений)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</si>
  <si>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</si>
  <si>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2 02 04025 10 0000 151</t>
  </si>
  <si>
    <t>Межбюджетные трансферты, передаваемы бюджетам поселений на комплектование книжных фондов библиотек муниципальных образований</t>
  </si>
  <si>
    <t>ВОЗВРАТ ОСТАТКОВ СУБСИДИЙ, СУБВЕНЦИЙ И ИНЫХ МЕЖБЮДЖЕТНЫХ ТРАНСФЕРТОВ, ИМЕЮЩИХ ЦЕЛЕВОЕ НАЗНАЧЕНИЕ, ПРОШЛЫХ ЛЕТ</t>
  </si>
  <si>
    <t>Прочие межбюджетные трансферты, передаваемые бюджетам муниципальных районов</t>
  </si>
  <si>
    <t xml:space="preserve">Субсидия бюджетам муниципальных образований на обеспечение мероприятий по капитальному ремонту многоквартирных домов и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                                                                  </t>
  </si>
  <si>
    <t>2 02 02088 00 0000 151</t>
  </si>
  <si>
    <t>2 02 02088 10 0002 151</t>
  </si>
  <si>
    <t xml:space="preserve">Субсидия бюджетам поселений на обеспечение мероприятий по капитальному ремонту многоквартирных домов и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                                                                  </t>
  </si>
  <si>
    <t>2 02 02088 10 0000 151</t>
  </si>
  <si>
    <t xml:space="preserve">Субсидия бюджетам поселений на обеспечение мероприятий по 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                                                                  </t>
  </si>
  <si>
    <t>2 02 04999 10 0000 151</t>
  </si>
  <si>
    <t xml:space="preserve">Субсидия бюджетам поселений на обеспечение мероприятий по  капитальному ремонту многоквартирных домов и по переселению граждан из аварийного жилищного фонда за счет средств бюджетов                                   </t>
  </si>
  <si>
    <t>2 02 02089 10 0002 151</t>
  </si>
  <si>
    <t>2 02 02089 10 0000 151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</si>
  <si>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</si>
  <si>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Кассовое исполнение</t>
  </si>
  <si>
    <t>% исполне                              ния</t>
  </si>
  <si>
    <t xml:space="preserve"> </t>
  </si>
  <si>
    <t xml:space="preserve">Объемы доходов бюджета муниципального образования "город Зеленодольск" </t>
  </si>
  <si>
    <t xml:space="preserve"> 1 01 02010 01 0000 110</t>
  </si>
  <si>
    <t xml:space="preserve"> 1 01 02021 01 0000 110</t>
  </si>
  <si>
    <t xml:space="preserve"> 1 01 02022 01 0000 110</t>
  </si>
  <si>
    <t xml:space="preserve"> 1 01 02030 01 0000 110</t>
  </si>
  <si>
    <t>Налог на доходы физических лиц с доходов, полученных в виде выигрышей и призов в проводимых конкурсах, играх и других мероприятиях в целях рекламы товаров, работ и услуг, процентных доходов по вкладам в банках, в виде материальной выгоды от экономии на процентах при получении заемных (кредитных) средств</t>
  </si>
  <si>
    <t xml:space="preserve"> 1 01 02040 01 0000 110</t>
  </si>
  <si>
    <t xml:space="preserve"> 1 01 02050 01 0000 110</t>
  </si>
  <si>
    <t xml:space="preserve"> 1 05 03010 01 0000 110</t>
  </si>
  <si>
    <t>Единый сельскохозяйственный налог (за налоговые периоды, истекшие до 1 января 2011 года) (взыскания)</t>
  </si>
  <si>
    <t xml:space="preserve"> 1 05 03020 01 0000 110</t>
  </si>
  <si>
    <t xml:space="preserve"> 1 06 05000 02 0000 110</t>
  </si>
  <si>
    <t xml:space="preserve"> 1 09 04000 00 0000 110</t>
  </si>
  <si>
    <t xml:space="preserve"> 1 09 04050 00 0000 110</t>
  </si>
  <si>
    <t xml:space="preserve"> 1 13 00000 00 0000 000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</si>
  <si>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</si>
  <si>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Субсидии бюджетам субъектов Российской Федерации и муниципальных образований (межбюджетные субсидии)</t>
  </si>
  <si>
    <t>2 02 02000 00 0000 000</t>
  </si>
  <si>
    <t>Субсидии бюджетам муниципальных образований на обеспечение мероприятий по капитальному ремонту многоквартирных домов и переселению граждан из аварийного жилищного фонда за счет средств бюджетов</t>
  </si>
  <si>
    <t>2 02 02089 00 0000 151</t>
  </si>
  <si>
    <t>2 02 02999 00 0000 151</t>
  </si>
  <si>
    <t>Прочие субсидии</t>
  </si>
  <si>
    <t>Иные межбюджетные трансферты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</si>
  <si>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</si>
  <si>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2 02 04025 00 0000 151</t>
  </si>
  <si>
    <t>2 02 04999 00 0000 151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</si>
  <si>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</si>
  <si>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х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</si>
  <si>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</si>
  <si>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Доходы от компенсации затрат государства</t>
  </si>
  <si>
    <t>113 02000 00 0000 130</t>
  </si>
  <si>
    <t>Доходы, поступающие в порядке возмещения расходов, понесенных в связи с эксплуатацией имущества</t>
  </si>
  <si>
    <t>113 02060 00 0000 130</t>
  </si>
  <si>
    <t>Доходы от реализации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</si>
  <si>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САНКЦИИ, ВОЗМЕЩЕНИЕ УЩЕРБА</t>
  </si>
  <si>
    <t>Доходы от возмещения ущерба при возникновении страховых случаев</t>
  </si>
  <si>
    <t>116 00000 00 0000 000</t>
  </si>
  <si>
    <t>116 23000 00 0000 140</t>
  </si>
  <si>
    <t>ПРОЧИЕ НЕНАЛОГОВЫЕ ДОХОДЫ</t>
  </si>
  <si>
    <t>Невыясненные поступления</t>
  </si>
  <si>
    <t>Невыясненные поступления, зачисляемые в бюджеты поселений</t>
  </si>
  <si>
    <t>Прочие неналоговые доходы</t>
  </si>
  <si>
    <t>117 01000 00 0000 180</t>
  </si>
  <si>
    <t>117 01050 10 0000 180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</si>
  <si>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</si>
  <si>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</si>
  <si>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</si>
  <si>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организациями остатков субсидий прошлых лет</t>
  </si>
  <si>
    <t>Доходы бюджетов поселений от возврата  организациями остатков субсидий прошлых лет</t>
  </si>
  <si>
    <t>Доходы бюджетов поселений от возврата бюджетными учреждениями остатков субсидий прошлых лет</t>
  </si>
  <si>
    <t>218 00000 00 0000 000</t>
  </si>
  <si>
    <t>218 00000 00 0000 180</t>
  </si>
  <si>
    <t>218 05000 10 0000 180</t>
  </si>
  <si>
    <t>218 05010 10 0000 180</t>
  </si>
  <si>
    <t>Доходы бюджета -ИТОГО</t>
  </si>
  <si>
    <t>Х</t>
  </si>
  <si>
    <t xml:space="preserve"> 1 05 00000 00 0000 000</t>
  </si>
  <si>
    <t xml:space="preserve"> 1 05 03000 01 0000 110</t>
  </si>
  <si>
    <t xml:space="preserve"> 1 09 00000 00 0000 000</t>
  </si>
  <si>
    <t xml:space="preserve"> 1 14 02000 00 0000 000</t>
  </si>
  <si>
    <t>2 19 00000 00 0000 000</t>
  </si>
  <si>
    <t>Приложение №3</t>
  </si>
  <si>
    <t>ГОСУДАРСТВЕННАЯ ПОШЛИНА</t>
  </si>
  <si>
    <t xml:space="preserve"> 1 08 00000 00 0000 000</t>
  </si>
  <si>
    <t xml:space="preserve"> 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</si>
  <si>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</si>
  <si>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</si>
  <si>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</si>
  <si>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</si>
  <si>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</si>
  <si>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</si>
  <si>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</si>
  <si>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</si>
  <si>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</si>
  <si>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</si>
  <si>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</si>
  <si>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</si>
  <si>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</si>
  <si>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1 16 51040 02 0000 140 </t>
  </si>
  <si>
    <t xml:space="preserve">1 16 51000 02 0000 140 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</si>
  <si>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</si>
  <si>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Средства самообложения граждан</t>
  </si>
  <si>
    <t>1 17 14000 00 0000 180</t>
  </si>
  <si>
    <t>к проекту Решения Совета города</t>
  </si>
  <si>
    <t>Зеленодольска "Об исполнении бюджета</t>
  </si>
  <si>
    <t>от__________________ № ________</t>
  </si>
  <si>
    <t>рублей</t>
  </si>
  <si>
    <t xml:space="preserve">муниципального образования "город Зеленодольск" </t>
  </si>
  <si>
    <t xml:space="preserve"> 1 06 06030 00 0000 110</t>
  </si>
  <si>
    <t xml:space="preserve"> 1 06 06040 00 0000 110</t>
  </si>
  <si>
    <t xml:space="preserve"> 1 06 06033 13 0000 110</t>
  </si>
  <si>
    <t xml:space="preserve"> 1 06 06043 13 0000 110</t>
  </si>
  <si>
    <t xml:space="preserve"> 1 09 04053 13 0000 110</t>
  </si>
  <si>
    <t>1 11 05013 13 0000 120</t>
  </si>
  <si>
    <t>1 11 05035 13 0000 120</t>
  </si>
  <si>
    <t>1 11 07015 13 0000 120</t>
  </si>
  <si>
    <t>1 11 09045 13 0000 120</t>
  </si>
  <si>
    <t>Прочие доходы от компенсации затрат бюджетов городских поселений</t>
  </si>
  <si>
    <t>113 02995 13 0000 130</t>
  </si>
  <si>
    <t>1 14 06013 13 0000 430</t>
  </si>
  <si>
    <t>1 14 02053 13 0000 410</t>
  </si>
  <si>
    <t>1 14 06025 13 0000 430</t>
  </si>
  <si>
    <t>116 23052 13 0000 140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</si>
  <si>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</si>
  <si>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1 16 90050 13 0000 140</t>
  </si>
  <si>
    <t>2 02 02999 13 0000 151</t>
  </si>
  <si>
    <t>2 19 05000 13 0000 151</t>
  </si>
  <si>
    <t xml:space="preserve"> 1 06 01030 13 0000 110</t>
  </si>
  <si>
    <t>113 02065 13 0000 130</t>
  </si>
  <si>
    <t xml:space="preserve"> 114 02053 00 0000 410</t>
  </si>
  <si>
    <t>116 23052 00 0000 140</t>
  </si>
  <si>
    <t>Земельный налог с организаций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</si>
  <si>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</si>
  <si>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</si>
  <si>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Земельный налог (по обязательствам, возникшим до 1 января 2006 года), мобилизуемый на территориях городских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</si>
  <si>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</si>
  <si>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автономных учреждений)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</si>
  <si>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</si>
  <si>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</si>
  <si>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</si>
  <si>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Доходы, поступающие в порядке возмещения расходов, понесенных в связи с эксплуатацией  имущества городских поселений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</si>
  <si>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</si>
  <si>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 которые  не  разграничена и которые расположены в границах городских поселений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</si>
  <si>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</si>
  <si>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</si>
  <si>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 xml:space="preserve">Доходы от возмещения ущерба при возникновении страховых случаев, когда выгодоприобретателями выступают получатели средств </t>
  </si>
  <si>
    <t>1 17 14030 13 0000 180</t>
  </si>
  <si>
    <t>Средства самообложения граждан, зачисляемые в бюджеты городских поселений</t>
  </si>
  <si>
    <t>Прочие неналоговые доходы бюджетов городских поселений</t>
  </si>
  <si>
    <t>Прочие субсидии бюджетам городских поселений</t>
  </si>
  <si>
    <t xml:space="preserve">Дотации бюджетам городских поселений на выравнивание бюджетной обеспеченности 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</si>
  <si>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</si>
  <si>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</si>
  <si>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</si>
  <si>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1 11 05070 00 0000 120</t>
  </si>
  <si>
    <t>Доходы от сдачи в аренду имущества, составляющего казну городских поселений (за исключением земельных участков)</t>
  </si>
  <si>
    <t>1 11 05075 13 0000 120</t>
  </si>
  <si>
    <t>Уточненный план</t>
  </si>
  <si>
    <t>Земельный налог с организаций, обладающих земельным участком, расположенным в границах городских поселений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</si>
  <si>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</si>
  <si>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1 17 00000 00 0000 000</t>
  </si>
  <si>
    <t>1 17 05000 00 0000 180</t>
  </si>
  <si>
    <t xml:space="preserve"> 1 17 05050 13 0000 180</t>
  </si>
  <si>
    <t>Дотации бюджетам бюджетной системы Российской Федерации</t>
  </si>
  <si>
    <t>113 02990 00 0000 130</t>
  </si>
  <si>
    <t>Прочие доходы от компенсации затрат государства</t>
  </si>
  <si>
    <t>1 14 06010 00 0000 430</t>
  </si>
  <si>
    <t>Доходы от продажи земельных участков, находящихся в государственной и муниципальной собственности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</si>
  <si>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</si>
  <si>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</si>
  <si>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</si>
  <si>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</si>
  <si>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1 14 06300 00 0000 430</t>
  </si>
  <si>
    <t>1 14 06310 00 0000 430</t>
  </si>
  <si>
    <t>1 14 06313 13 0000 430</t>
  </si>
  <si>
    <t>Зеленодольского муниципального района  РТ за 2019 год"</t>
  </si>
  <si>
    <t>Зеленодольского муниципального района  за 2019 год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</si>
  <si>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</si>
  <si>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</si>
  <si>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2 02 15001 13 0000 150</t>
  </si>
  <si>
    <t>202 15001 00 0000 150</t>
  </si>
  <si>
    <t>2 02 10000 00 0000 150</t>
  </si>
  <si>
    <t>2 02 45160 13 0000 150</t>
  </si>
  <si>
    <t>2 02 45160 00 0000 150</t>
  </si>
  <si>
    <t>2 02 40000 00 0000 150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</si>
</sst>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?"/>
    <numFmt numFmtId="166" formatCode="0.0%"/>
    <numFmt numFmtId="167" formatCode="000000"/>
  </numFmts>
  <fonts count="6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shrinkToFit="1"/>
    </xf>
    <xf numFmtId="164" fontId="2" fillId="0" borderId="0" xfId="0" applyNumberFormat="1" applyFont="1" applyFill="1" applyBorder="1" applyAlignment="1">
      <alignment horizontal="center" vertical="center" shrinkToFit="1"/>
    </xf>
    <xf numFmtId="164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 shrinkToFi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4" fontId="1" fillId="0" borderId="0" xfId="0" applyNumberFormat="1" applyFont="1" applyFill="1"/>
    <xf numFmtId="0" fontId="3" fillId="0" borderId="2" xfId="0" applyNumberFormat="1" applyFont="1" applyFill="1" applyBorder="1" applyAlignment="1">
      <alignment horizontal="left" vertical="center" wrapText="1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" fontId="3" fillId="2" borderId="2" xfId="0" applyNumberFormat="1" applyFont="1" applyFill="1" applyBorder="1" applyAlignment="1">
      <alignment horizontal="center" vertical="center" wrapText="1" shrinkToFit="1"/>
    </xf>
    <xf numFmtId="166" fontId="3" fillId="2" borderId="2" xfId="0" applyNumberFormat="1" applyFont="1" applyFill="1" applyBorder="1" applyAlignment="1">
      <alignment horizontal="center" vertical="center" wrapText="1" shrinkToFit="1"/>
    </xf>
    <xf numFmtId="0" fontId="1" fillId="2" borderId="0" xfId="0" applyFont="1" applyFill="1"/>
    <xf numFmtId="167" fontId="3" fillId="0" borderId="2" xfId="0" applyNumberFormat="1" applyFont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167" fontId="3" fillId="2" borderId="2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4" fontId="5" fillId="2" borderId="2" xfId="0" applyNumberFormat="1" applyFont="1" applyFill="1" applyBorder="1" applyAlignment="1">
      <alignment horizontal="center" vertical="center" wrapText="1" shrinkToFi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 shrinkToFit="1"/>
    </xf>
    <xf numFmtId="4" fontId="5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B1:J141"/>
  <sheetViews>
    <sheetView tabSelected="1" view="pageBreakPreview" topLeftCell="A5" zoomScale="98" zoomScaleNormal="90" zoomScaleSheetLayoutView="98" workbookViewId="0">
      <selection activeCell="G28" sqref="G26:G28"/>
    </sheetView>
  </sheetViews>
  <sheetFormatPr defaultColWidth="9.140625" defaultRowHeight="12.75" x14ac:dyDescent="0.2"/>
  <cols>
    <col min="1" max="1" width="9.85546875" style="2" customWidth="1"/>
    <col min="2" max="2" width="58.85546875" style="2" customWidth="1"/>
    <col min="3" max="3" width="21.5703125" style="2" customWidth="1"/>
    <col min="4" max="4" width="5.85546875" style="2" customWidth="1"/>
    <col min="5" max="5" width="17.5703125" style="2" customWidth="1"/>
    <col min="6" max="6" width="21.5703125" style="2" customWidth="1"/>
    <col min="7" max="7" width="12.28515625" style="2" bestFit="1" customWidth="1"/>
    <col min="8" max="8" width="9.140625" style="2"/>
    <col min="9" max="9" width="9.28515625" style="2" bestFit="1" customWidth="1"/>
    <col min="10" max="16384" width="9.140625" style="2"/>
  </cols>
  <sheetData>
    <row r="1" spans="2:10" x14ac:dyDescent="0.2">
      <c r="C1" s="49" t="s">
        <v>125</v>
      </c>
      <c r="D1" s="49"/>
      <c r="E1" s="49"/>
      <c r="F1" s="49"/>
      <c r="G1" s="49"/>
    </row>
    <row r="2" spans="2:10" x14ac:dyDescent="0.2">
      <c r="C2" s="48" t="s">
        <v>147</v>
      </c>
      <c r="D2" s="48"/>
      <c r="E2" s="48"/>
      <c r="F2" s="48"/>
      <c r="G2" s="48"/>
    </row>
    <row r="3" spans="2:10" x14ac:dyDescent="0.2">
      <c r="B3" s="2" t="s">
        <v>63</v>
      </c>
      <c r="C3" s="48" t="s">
        <v>148</v>
      </c>
      <c r="D3" s="48"/>
      <c r="E3" s="48"/>
      <c r="F3" s="48"/>
      <c r="G3" s="48"/>
    </row>
    <row r="4" spans="2:10" x14ac:dyDescent="0.2">
      <c r="C4" s="48" t="s">
        <v>151</v>
      </c>
      <c r="D4" s="48"/>
      <c r="E4" s="48"/>
      <c r="F4" s="48"/>
      <c r="G4" s="48"/>
    </row>
    <row r="5" spans="2:10" x14ac:dyDescent="0.2">
      <c r="C5" s="48" t="s">
        <v>219</v>
      </c>
      <c r="D5" s="48"/>
      <c r="E5" s="48"/>
      <c r="F5" s="48"/>
      <c r="G5" s="48"/>
    </row>
    <row r="6" spans="2:10" ht="10.15" customHeight="1" x14ac:dyDescent="0.2">
      <c r="C6" s="48" t="s">
        <v>149</v>
      </c>
      <c r="D6" s="48"/>
      <c r="E6" s="48"/>
      <c r="F6" s="48"/>
      <c r="G6" s="48"/>
    </row>
    <row r="7" spans="2:10" ht="10.15" customHeight="1" x14ac:dyDescent="0.2">
      <c r="C7" s="3"/>
      <c r="D7" s="3"/>
    </row>
    <row r="8" spans="2:10" ht="16.5" customHeight="1" x14ac:dyDescent="0.25">
      <c r="B8" s="50" t="s">
        <v>64</v>
      </c>
      <c r="C8" s="50"/>
      <c r="D8" s="50"/>
      <c r="E8" s="50"/>
      <c r="F8" s="50"/>
      <c r="G8" s="50"/>
      <c r="H8" s="16"/>
      <c r="I8" s="16"/>
      <c r="J8" s="16"/>
    </row>
    <row r="9" spans="2:10" ht="17.25" customHeight="1" x14ac:dyDescent="0.25">
      <c r="B9" s="50" t="s">
        <v>220</v>
      </c>
      <c r="C9" s="50"/>
      <c r="D9" s="50"/>
      <c r="E9" s="50"/>
      <c r="F9" s="50"/>
      <c r="G9" s="50"/>
      <c r="H9" s="16"/>
      <c r="I9" s="16"/>
      <c r="J9" s="16"/>
    </row>
    <row r="10" spans="2:10" ht="12" customHeight="1" x14ac:dyDescent="0.25">
      <c r="B10" s="15"/>
      <c r="C10" s="15"/>
      <c r="D10" s="15"/>
      <c r="E10" s="15"/>
      <c r="F10" s="15"/>
      <c r="G10" s="15"/>
      <c r="H10" s="16"/>
      <c r="I10" s="16"/>
      <c r="J10" s="16"/>
    </row>
    <row r="11" spans="2:10" ht="18.75" customHeight="1" x14ac:dyDescent="0.2">
      <c r="G11" s="1" t="s">
        <v>150</v>
      </c>
    </row>
    <row r="12" spans="2:10" ht="12.75" customHeight="1" x14ac:dyDescent="0.2">
      <c r="B12" s="52" t="s">
        <v>23</v>
      </c>
      <c r="C12" s="52" t="s">
        <v>24</v>
      </c>
      <c r="D12" s="52" t="s">
        <v>40</v>
      </c>
      <c r="E12" s="51" t="s">
        <v>201</v>
      </c>
      <c r="F12" s="51" t="s">
        <v>61</v>
      </c>
      <c r="G12" s="51" t="s">
        <v>62</v>
      </c>
    </row>
    <row r="13" spans="2:10" ht="12.75" customHeight="1" x14ac:dyDescent="0.2">
      <c r="B13" s="52"/>
      <c r="C13" s="52"/>
      <c r="D13" s="52"/>
      <c r="E13" s="51"/>
      <c r="F13" s="51"/>
      <c r="G13" s="51"/>
    </row>
    <row r="14" spans="2:10" ht="14.25" customHeight="1" x14ac:dyDescent="0.2">
      <c r="B14" s="29">
        <v>1</v>
      </c>
      <c r="C14" s="27" t="s">
        <v>20</v>
      </c>
      <c r="D14" s="27"/>
      <c r="E14" s="28">
        <v>3</v>
      </c>
      <c r="F14" s="28">
        <v>4</v>
      </c>
      <c r="G14" s="28">
        <v>5</v>
      </c>
    </row>
    <row r="15" spans="2:10" ht="21.75" customHeight="1" x14ac:dyDescent="0.2">
      <c r="B15" s="21" t="s">
        <v>118</v>
      </c>
      <c r="C15" s="19" t="s">
        <v>119</v>
      </c>
      <c r="D15" s="19"/>
      <c r="E15" s="32">
        <f>E16+E95</f>
        <v>378577283.11000001</v>
      </c>
      <c r="F15" s="32">
        <f>F16+F95</f>
        <v>382746887.63999987</v>
      </c>
      <c r="G15" s="20">
        <f>F15/E15</f>
        <v>1.0110138793742369</v>
      </c>
    </row>
    <row r="16" spans="2:10" ht="15.75" customHeight="1" x14ac:dyDescent="0.2">
      <c r="B16" s="18" t="s">
        <v>0</v>
      </c>
      <c r="C16" s="19" t="s">
        <v>25</v>
      </c>
      <c r="D16" s="19"/>
      <c r="E16" s="32">
        <f>E17+E26+E30+E42+E46+E63+E69+E81+E88+E39</f>
        <v>369277014.04000002</v>
      </c>
      <c r="F16" s="32">
        <f>F17+F26+F30+F42+F46+F63+F69+F81+F88+F39</f>
        <v>373446618.56999987</v>
      </c>
      <c r="G16" s="20">
        <f>F16/E16</f>
        <v>1.0112912647456258</v>
      </c>
    </row>
    <row r="17" spans="2:9" ht="15.75" customHeight="1" x14ac:dyDescent="0.2">
      <c r="B17" s="18" t="s">
        <v>1</v>
      </c>
      <c r="C17" s="19" t="s">
        <v>26</v>
      </c>
      <c r="D17" s="19"/>
      <c r="E17" s="32">
        <f>E18</f>
        <v>157146643</v>
      </c>
      <c r="F17" s="32">
        <f>F18</f>
        <v>158624081.20999998</v>
      </c>
      <c r="G17" s="20">
        <f t="shared" ref="G17:G114" si="0">F17/E17</f>
        <v>1.0094016530152665</v>
      </c>
    </row>
    <row r="18" spans="2:9" ht="17.25" customHeight="1" x14ac:dyDescent="0.2">
      <c r="B18" s="18" t="s">
        <v>2</v>
      </c>
      <c r="C18" s="19" t="s">
        <v>27</v>
      </c>
      <c r="D18" s="19"/>
      <c r="E18" s="32">
        <f>E19+E20+E23+E24+E25</f>
        <v>157146643</v>
      </c>
      <c r="F18" s="32">
        <f>F19+F20+F23+F24+F25</f>
        <v>158624081.20999998</v>
      </c>
      <c r="G18" s="20">
        <f t="shared" si="0"/>
        <v>1.0094016530152665</v>
      </c>
    </row>
    <row r="19" spans="2:9" ht="81.75" customHeight="1" x14ac:dyDescent="0.2">
      <c r="B19" s="35" t="s">
        <v>203</v>
      </c>
      <c r="C19" s="19" t="s">
        <v>65</v>
      </c>
      <c r="D19" s="19"/>
      <c r="E19" s="32">
        <v>157146643</v>
      </c>
      <c r="F19" s="36">
        <v>156532353.66</v>
      </c>
      <c r="G19" s="20">
        <f t="shared" si="0"/>
        <v>0.99609098019357623</v>
      </c>
    </row>
    <row r="20" spans="2:9" ht="108.75" customHeight="1" x14ac:dyDescent="0.2">
      <c r="B20" s="18" t="s">
        <v>90</v>
      </c>
      <c r="C20" s="19" t="s">
        <v>28</v>
      </c>
      <c r="D20" s="19"/>
      <c r="E20" s="32">
        <v>0</v>
      </c>
      <c r="F20" s="36">
        <v>1066110.1299999999</v>
      </c>
      <c r="G20" s="20" t="s">
        <v>91</v>
      </c>
      <c r="I20" s="17"/>
    </row>
    <row r="21" spans="2:9" ht="111" hidden="1" customHeight="1" x14ac:dyDescent="0.2">
      <c r="B21" s="22" t="s">
        <v>21</v>
      </c>
      <c r="C21" s="19" t="s">
        <v>66</v>
      </c>
      <c r="D21" s="19"/>
      <c r="E21" s="45"/>
      <c r="F21" s="45"/>
      <c r="G21" s="20" t="e">
        <f t="shared" si="0"/>
        <v>#DIV/0!</v>
      </c>
    </row>
    <row r="22" spans="2:9" ht="90.75" hidden="1" customHeight="1" x14ac:dyDescent="0.2">
      <c r="B22" s="22" t="s">
        <v>22</v>
      </c>
      <c r="C22" s="19" t="s">
        <v>67</v>
      </c>
      <c r="D22" s="19"/>
      <c r="E22" s="44"/>
      <c r="F22" s="45"/>
      <c r="G22" s="20"/>
    </row>
    <row r="23" spans="2:9" ht="51.75" customHeight="1" x14ac:dyDescent="0.2">
      <c r="B23" s="21" t="s">
        <v>92</v>
      </c>
      <c r="C23" s="19" t="s">
        <v>68</v>
      </c>
      <c r="D23" s="19"/>
      <c r="E23" s="32">
        <v>0</v>
      </c>
      <c r="F23" s="36">
        <v>1061633.92</v>
      </c>
      <c r="G23" s="20" t="s">
        <v>91</v>
      </c>
    </row>
    <row r="24" spans="2:9" ht="99" hidden="1" customHeight="1" x14ac:dyDescent="0.2">
      <c r="B24" s="22" t="s">
        <v>69</v>
      </c>
      <c r="C24" s="19" t="s">
        <v>70</v>
      </c>
      <c r="D24" s="19"/>
      <c r="E24" s="46">
        <v>0</v>
      </c>
      <c r="F24" s="47">
        <v>0</v>
      </c>
      <c r="G24" s="20" t="s">
        <v>91</v>
      </c>
    </row>
    <row r="25" spans="2:9" ht="60" customHeight="1" x14ac:dyDescent="0.2">
      <c r="B25" s="22" t="s">
        <v>221</v>
      </c>
      <c r="C25" s="19" t="s">
        <v>71</v>
      </c>
      <c r="D25" s="19"/>
      <c r="E25" s="32">
        <v>0</v>
      </c>
      <c r="F25" s="36">
        <v>-36016.5</v>
      </c>
      <c r="G25" s="20" t="s">
        <v>91</v>
      </c>
    </row>
    <row r="26" spans="2:9" ht="21" customHeight="1" x14ac:dyDescent="0.2">
      <c r="B26" s="18" t="s">
        <v>3</v>
      </c>
      <c r="C26" s="19" t="s">
        <v>120</v>
      </c>
      <c r="D26" s="19"/>
      <c r="E26" s="32">
        <f>E27</f>
        <v>2367</v>
      </c>
      <c r="F26" s="32">
        <f>F27</f>
        <v>2682.51</v>
      </c>
      <c r="G26" s="20">
        <f t="shared" si="0"/>
        <v>1.1332953105196453</v>
      </c>
    </row>
    <row r="27" spans="2:9" ht="14.45" customHeight="1" x14ac:dyDescent="0.2">
      <c r="B27" s="21" t="s">
        <v>4</v>
      </c>
      <c r="C27" s="19" t="s">
        <v>121</v>
      </c>
      <c r="D27" s="19"/>
      <c r="E27" s="32">
        <f>E28+E29</f>
        <v>2367</v>
      </c>
      <c r="F27" s="32">
        <f>F28+F29</f>
        <v>2682.51</v>
      </c>
      <c r="G27" s="20">
        <f t="shared" si="0"/>
        <v>1.1332953105196453</v>
      </c>
    </row>
    <row r="28" spans="2:9" ht="14.45" customHeight="1" x14ac:dyDescent="0.2">
      <c r="B28" s="21" t="s">
        <v>4</v>
      </c>
      <c r="C28" s="19" t="s">
        <v>72</v>
      </c>
      <c r="D28" s="19"/>
      <c r="E28" s="32">
        <v>2367</v>
      </c>
      <c r="F28" s="36">
        <v>2682.51</v>
      </c>
      <c r="G28" s="20">
        <f t="shared" si="0"/>
        <v>1.1332953105196453</v>
      </c>
    </row>
    <row r="29" spans="2:9" ht="39" hidden="1" customHeight="1" x14ac:dyDescent="0.25">
      <c r="B29" s="21" t="s">
        <v>73</v>
      </c>
      <c r="C29" s="19" t="s">
        <v>74</v>
      </c>
      <c r="D29" s="19"/>
      <c r="E29" s="32">
        <v>0</v>
      </c>
      <c r="F29" s="36"/>
      <c r="G29" s="20" t="e">
        <f t="shared" si="0"/>
        <v>#DIV/0!</v>
      </c>
      <c r="H29" s="14"/>
    </row>
    <row r="30" spans="2:9" ht="16.149999999999999" customHeight="1" x14ac:dyDescent="0.2">
      <c r="B30" s="18" t="s">
        <v>5</v>
      </c>
      <c r="C30" s="19" t="s">
        <v>29</v>
      </c>
      <c r="D30" s="19"/>
      <c r="E30" s="32">
        <f>E31+E33+E34</f>
        <v>149884961</v>
      </c>
      <c r="F30" s="32">
        <f>F31+F33+F34</f>
        <v>151155990.47</v>
      </c>
      <c r="G30" s="20">
        <f t="shared" si="0"/>
        <v>1.0084800333637209</v>
      </c>
    </row>
    <row r="31" spans="2:9" ht="16.149999999999999" customHeight="1" x14ac:dyDescent="0.2">
      <c r="B31" s="18" t="s">
        <v>6</v>
      </c>
      <c r="C31" s="19" t="s">
        <v>30</v>
      </c>
      <c r="D31" s="19"/>
      <c r="E31" s="36">
        <f>E32</f>
        <v>32877225</v>
      </c>
      <c r="F31" s="36">
        <f>F32</f>
        <v>33354489.379999999</v>
      </c>
      <c r="G31" s="20">
        <f t="shared" si="0"/>
        <v>1.0145165651906449</v>
      </c>
    </row>
    <row r="32" spans="2:9" ht="48.75" customHeight="1" x14ac:dyDescent="0.2">
      <c r="B32" s="21" t="s">
        <v>222</v>
      </c>
      <c r="C32" s="19" t="s">
        <v>171</v>
      </c>
      <c r="D32" s="19"/>
      <c r="E32" s="36">
        <v>32877225</v>
      </c>
      <c r="F32" s="36">
        <v>33354489.379999999</v>
      </c>
      <c r="G32" s="20">
        <f t="shared" si="0"/>
        <v>1.0145165651906449</v>
      </c>
    </row>
    <row r="33" spans="2:7" ht="20.25" customHeight="1" x14ac:dyDescent="0.2">
      <c r="B33" s="18" t="s">
        <v>7</v>
      </c>
      <c r="C33" s="19" t="s">
        <v>75</v>
      </c>
      <c r="D33" s="19"/>
      <c r="E33" s="32">
        <v>490000</v>
      </c>
      <c r="F33" s="36">
        <v>504000</v>
      </c>
      <c r="G33" s="20">
        <f t="shared" si="0"/>
        <v>1.0285714285714285</v>
      </c>
    </row>
    <row r="34" spans="2:7" ht="16.5" customHeight="1" x14ac:dyDescent="0.2">
      <c r="B34" s="18" t="s">
        <v>8</v>
      </c>
      <c r="C34" s="19" t="s">
        <v>31</v>
      </c>
      <c r="D34" s="19"/>
      <c r="E34" s="32">
        <f>E35+E37</f>
        <v>116517736</v>
      </c>
      <c r="F34" s="32">
        <f>F35+F37</f>
        <v>117297501.09</v>
      </c>
      <c r="G34" s="20">
        <f t="shared" si="0"/>
        <v>1.0066922437456218</v>
      </c>
    </row>
    <row r="35" spans="2:7" s="40" customFormat="1" ht="15" x14ac:dyDescent="0.2">
      <c r="B35" s="41" t="s">
        <v>175</v>
      </c>
      <c r="C35" s="19" t="s">
        <v>152</v>
      </c>
      <c r="D35" s="19"/>
      <c r="E35" s="36">
        <f>E36</f>
        <v>101993210</v>
      </c>
      <c r="F35" s="36">
        <f>F36</f>
        <v>102762478.8</v>
      </c>
      <c r="G35" s="20">
        <f t="shared" si="0"/>
        <v>1.0075423530644834</v>
      </c>
    </row>
    <row r="36" spans="2:7" ht="31.5" customHeight="1" x14ac:dyDescent="0.25">
      <c r="B36" s="42" t="s">
        <v>202</v>
      </c>
      <c r="C36" s="19" t="s">
        <v>154</v>
      </c>
      <c r="D36" s="19"/>
      <c r="E36" s="36">
        <v>101993210</v>
      </c>
      <c r="F36" s="36">
        <v>102762478.8</v>
      </c>
      <c r="G36" s="20">
        <f t="shared" si="0"/>
        <v>1.0075423530644834</v>
      </c>
    </row>
    <row r="37" spans="2:7" ht="30.75" customHeight="1" x14ac:dyDescent="0.2">
      <c r="B37" s="18" t="s">
        <v>176</v>
      </c>
      <c r="C37" s="19" t="s">
        <v>153</v>
      </c>
      <c r="D37" s="19"/>
      <c r="E37" s="36">
        <f>E38</f>
        <v>14524526</v>
      </c>
      <c r="F37" s="36">
        <f>F38</f>
        <v>14535022.289999999</v>
      </c>
      <c r="G37" s="20">
        <f t="shared" si="0"/>
        <v>1.0007226597274155</v>
      </c>
    </row>
    <row r="38" spans="2:7" ht="30" x14ac:dyDescent="0.25">
      <c r="B38" s="42" t="s">
        <v>177</v>
      </c>
      <c r="C38" s="19" t="s">
        <v>155</v>
      </c>
      <c r="D38" s="19"/>
      <c r="E38" s="36">
        <v>14524526</v>
      </c>
      <c r="F38" s="36">
        <v>14535022.289999999</v>
      </c>
      <c r="G38" s="20">
        <f t="shared" si="0"/>
        <v>1.0007226597274155</v>
      </c>
    </row>
    <row r="39" spans="2:7" s="34" customFormat="1" ht="31.5" hidden="1" customHeight="1" x14ac:dyDescent="0.2">
      <c r="B39" s="37" t="s">
        <v>126</v>
      </c>
      <c r="C39" s="31" t="s">
        <v>127</v>
      </c>
      <c r="D39" s="31"/>
      <c r="E39" s="45">
        <f>E40</f>
        <v>0</v>
      </c>
      <c r="F39" s="45">
        <f>F40</f>
        <v>0</v>
      </c>
      <c r="G39" s="33" t="s">
        <v>91</v>
      </c>
    </row>
    <row r="40" spans="2:7" ht="47.25" hidden="1" customHeight="1" x14ac:dyDescent="0.2">
      <c r="B40" s="21" t="s">
        <v>129</v>
      </c>
      <c r="C40" s="19" t="s">
        <v>128</v>
      </c>
      <c r="D40" s="19"/>
      <c r="E40" s="45">
        <f>E41</f>
        <v>0</v>
      </c>
      <c r="F40" s="45">
        <f>F41</f>
        <v>0</v>
      </c>
      <c r="G40" s="20" t="s">
        <v>91</v>
      </c>
    </row>
    <row r="41" spans="2:7" ht="75.75" hidden="1" customHeight="1" x14ac:dyDescent="0.2">
      <c r="B41" s="21" t="s">
        <v>131</v>
      </c>
      <c r="C41" s="19" t="s">
        <v>130</v>
      </c>
      <c r="D41" s="19"/>
      <c r="E41" s="45">
        <v>0</v>
      </c>
      <c r="F41" s="45">
        <v>0</v>
      </c>
      <c r="G41" s="20" t="s">
        <v>91</v>
      </c>
    </row>
    <row r="42" spans="2:7" ht="47.25" customHeight="1" x14ac:dyDescent="0.2">
      <c r="B42" s="21" t="s">
        <v>9</v>
      </c>
      <c r="C42" s="19" t="s">
        <v>122</v>
      </c>
      <c r="D42" s="19"/>
      <c r="E42" s="32">
        <f t="shared" ref="E42:F44" si="1">E43</f>
        <v>0</v>
      </c>
      <c r="F42" s="36">
        <f t="shared" si="1"/>
        <v>792.2</v>
      </c>
      <c r="G42" s="20" t="s">
        <v>91</v>
      </c>
    </row>
    <row r="43" spans="2:7" ht="15" x14ac:dyDescent="0.2">
      <c r="B43" s="18" t="s">
        <v>10</v>
      </c>
      <c r="C43" s="19" t="s">
        <v>76</v>
      </c>
      <c r="D43" s="19"/>
      <c r="E43" s="32">
        <f t="shared" si="1"/>
        <v>0</v>
      </c>
      <c r="F43" s="32">
        <f t="shared" si="1"/>
        <v>792.2</v>
      </c>
      <c r="G43" s="20" t="s">
        <v>91</v>
      </c>
    </row>
    <row r="44" spans="2:7" ht="33.75" customHeight="1" x14ac:dyDescent="0.2">
      <c r="B44" s="21" t="s">
        <v>11</v>
      </c>
      <c r="C44" s="19" t="s">
        <v>77</v>
      </c>
      <c r="D44" s="19"/>
      <c r="E44" s="32">
        <f t="shared" si="1"/>
        <v>0</v>
      </c>
      <c r="F44" s="36">
        <f t="shared" si="1"/>
        <v>792.2</v>
      </c>
      <c r="G44" s="20" t="s">
        <v>91</v>
      </c>
    </row>
    <row r="45" spans="2:7" ht="33" customHeight="1" x14ac:dyDescent="0.2">
      <c r="B45" s="18" t="s">
        <v>178</v>
      </c>
      <c r="C45" s="19" t="s">
        <v>156</v>
      </c>
      <c r="D45" s="19"/>
      <c r="E45" s="32">
        <v>0</v>
      </c>
      <c r="F45" s="36">
        <v>792.2</v>
      </c>
      <c r="G45" s="20" t="s">
        <v>91</v>
      </c>
    </row>
    <row r="46" spans="2:7" s="34" customFormat="1" ht="45" x14ac:dyDescent="0.2">
      <c r="B46" s="30" t="s">
        <v>12</v>
      </c>
      <c r="C46" s="31" t="s">
        <v>32</v>
      </c>
      <c r="D46" s="31"/>
      <c r="E46" s="32">
        <f>E47+E57+E60</f>
        <v>56673701</v>
      </c>
      <c r="F46" s="32">
        <f>F47+F57+F60</f>
        <v>58027201.099999994</v>
      </c>
      <c r="G46" s="33">
        <f t="shared" si="0"/>
        <v>1.0238823312421399</v>
      </c>
    </row>
    <row r="47" spans="2:7" s="34" customFormat="1" ht="90" x14ac:dyDescent="0.2">
      <c r="B47" s="30" t="s">
        <v>45</v>
      </c>
      <c r="C47" s="31" t="s">
        <v>34</v>
      </c>
      <c r="D47" s="31"/>
      <c r="E47" s="32">
        <f>E48+E52+E50+E55</f>
        <v>37995481</v>
      </c>
      <c r="F47" s="32">
        <f>F48+F52+F50+F55</f>
        <v>39315866.549999997</v>
      </c>
      <c r="G47" s="33">
        <f t="shared" si="0"/>
        <v>1.03475112079776</v>
      </c>
    </row>
    <row r="48" spans="2:7" ht="60" x14ac:dyDescent="0.2">
      <c r="B48" s="18" t="s">
        <v>13</v>
      </c>
      <c r="C48" s="19" t="s">
        <v>33</v>
      </c>
      <c r="D48" s="19"/>
      <c r="E48" s="32">
        <f>E49</f>
        <v>37371994</v>
      </c>
      <c r="F48" s="32">
        <f>F49</f>
        <v>38677978.609999999</v>
      </c>
      <c r="G48" s="20">
        <f t="shared" si="0"/>
        <v>1.0349455426435099</v>
      </c>
    </row>
    <row r="49" spans="2:7" ht="84" customHeight="1" x14ac:dyDescent="0.2">
      <c r="B49" s="18" t="s">
        <v>179</v>
      </c>
      <c r="C49" s="19" t="s">
        <v>157</v>
      </c>
      <c r="D49" s="19"/>
      <c r="E49" s="36">
        <v>37371994</v>
      </c>
      <c r="F49" s="36">
        <v>38677978.609999999</v>
      </c>
      <c r="G49" s="20">
        <f t="shared" si="0"/>
        <v>1.0349455426435099</v>
      </c>
    </row>
    <row r="50" spans="2:7" ht="84" hidden="1" customHeight="1" x14ac:dyDescent="0.2">
      <c r="B50" s="18" t="s">
        <v>135</v>
      </c>
      <c r="C50" s="19" t="s">
        <v>134</v>
      </c>
      <c r="D50" s="19"/>
      <c r="E50" s="47">
        <f>E51</f>
        <v>0</v>
      </c>
      <c r="F50" s="47">
        <f>F51</f>
        <v>0</v>
      </c>
      <c r="G50" s="20" t="s">
        <v>91</v>
      </c>
    </row>
    <row r="51" spans="2:7" ht="84" hidden="1" customHeight="1" x14ac:dyDescent="0.2">
      <c r="B51" s="18" t="s">
        <v>133</v>
      </c>
      <c r="C51" s="19" t="s">
        <v>132</v>
      </c>
      <c r="D51" s="19"/>
      <c r="E51" s="47">
        <v>0</v>
      </c>
      <c r="F51" s="47">
        <v>0</v>
      </c>
      <c r="G51" s="20" t="s">
        <v>91</v>
      </c>
    </row>
    <row r="52" spans="2:7" ht="75" hidden="1" x14ac:dyDescent="0.2">
      <c r="B52" s="18" t="s">
        <v>44</v>
      </c>
      <c r="C52" s="19" t="s">
        <v>35</v>
      </c>
      <c r="D52" s="19"/>
      <c r="E52" s="32">
        <f>E54</f>
        <v>0</v>
      </c>
      <c r="F52" s="32">
        <f>F54</f>
        <v>0</v>
      </c>
      <c r="G52" s="20" t="s">
        <v>91</v>
      </c>
    </row>
    <row r="53" spans="2:7" ht="35.25" hidden="1" customHeight="1" x14ac:dyDescent="0.2">
      <c r="B53" s="18" t="s">
        <v>14</v>
      </c>
      <c r="C53" s="19" t="s">
        <v>15</v>
      </c>
      <c r="D53" s="19"/>
      <c r="E53" s="32"/>
      <c r="F53" s="39"/>
      <c r="G53" s="20" t="e">
        <f t="shared" si="0"/>
        <v>#DIV/0!</v>
      </c>
    </row>
    <row r="54" spans="2:7" ht="60" hidden="1" x14ac:dyDescent="0.2">
      <c r="B54" s="18" t="s">
        <v>180</v>
      </c>
      <c r="C54" s="19" t="s">
        <v>158</v>
      </c>
      <c r="D54" s="19"/>
      <c r="E54" s="36">
        <v>0</v>
      </c>
      <c r="F54" s="36"/>
      <c r="G54" s="20" t="s">
        <v>91</v>
      </c>
    </row>
    <row r="55" spans="2:7" ht="49.5" customHeight="1" x14ac:dyDescent="0.2">
      <c r="B55" s="18" t="s">
        <v>197</v>
      </c>
      <c r="C55" s="19" t="s">
        <v>198</v>
      </c>
      <c r="D55" s="19"/>
      <c r="E55" s="36">
        <f>E56</f>
        <v>623487</v>
      </c>
      <c r="F55" s="36">
        <f>F56</f>
        <v>637887.93999999994</v>
      </c>
      <c r="G55" s="20">
        <f t="shared" si="0"/>
        <v>1.0230974182300512</v>
      </c>
    </row>
    <row r="56" spans="2:7" ht="46.5" customHeight="1" x14ac:dyDescent="0.2">
      <c r="B56" s="18" t="s">
        <v>199</v>
      </c>
      <c r="C56" s="19" t="s">
        <v>200</v>
      </c>
      <c r="D56" s="19"/>
      <c r="E56" s="36">
        <v>623487</v>
      </c>
      <c r="F56" s="36">
        <v>637887.93999999994</v>
      </c>
      <c r="G56" s="20">
        <f t="shared" si="0"/>
        <v>1.0230974182300512</v>
      </c>
    </row>
    <row r="57" spans="2:7" ht="33" customHeight="1" x14ac:dyDescent="0.2">
      <c r="B57" s="18" t="s">
        <v>16</v>
      </c>
      <c r="C57" s="19" t="s">
        <v>36</v>
      </c>
      <c r="D57" s="19"/>
      <c r="E57" s="32">
        <f>E58</f>
        <v>14100</v>
      </c>
      <c r="F57" s="32">
        <f>F58</f>
        <v>14100</v>
      </c>
      <c r="G57" s="20">
        <f t="shared" si="0"/>
        <v>1</v>
      </c>
    </row>
    <row r="58" spans="2:7" ht="45" x14ac:dyDescent="0.25">
      <c r="B58" s="42" t="s">
        <v>181</v>
      </c>
      <c r="C58" s="19" t="s">
        <v>37</v>
      </c>
      <c r="D58" s="19"/>
      <c r="E58" s="36">
        <f>E59</f>
        <v>14100</v>
      </c>
      <c r="F58" s="36">
        <f>F59</f>
        <v>14100</v>
      </c>
      <c r="G58" s="20">
        <f t="shared" si="0"/>
        <v>1</v>
      </c>
    </row>
    <row r="59" spans="2:7" ht="49.5" customHeight="1" x14ac:dyDescent="0.2">
      <c r="B59" s="43" t="s">
        <v>182</v>
      </c>
      <c r="C59" s="19" t="s">
        <v>159</v>
      </c>
      <c r="D59" s="19"/>
      <c r="E59" s="36">
        <v>14100</v>
      </c>
      <c r="F59" s="36">
        <v>14100</v>
      </c>
      <c r="G59" s="20">
        <f t="shared" si="0"/>
        <v>1</v>
      </c>
    </row>
    <row r="60" spans="2:7" s="34" customFormat="1" ht="75" customHeight="1" x14ac:dyDescent="0.2">
      <c r="B60" s="38" t="s">
        <v>137</v>
      </c>
      <c r="C60" s="31" t="s">
        <v>136</v>
      </c>
      <c r="D60" s="31"/>
      <c r="E60" s="36">
        <f>E61</f>
        <v>18664120</v>
      </c>
      <c r="F60" s="36">
        <f>F61</f>
        <v>18697234.550000001</v>
      </c>
      <c r="G60" s="33">
        <f t="shared" si="0"/>
        <v>1.0017742358064565</v>
      </c>
    </row>
    <row r="61" spans="2:7" ht="79.5" customHeight="1" x14ac:dyDescent="0.2">
      <c r="B61" s="35" t="s">
        <v>139</v>
      </c>
      <c r="C61" s="19" t="s">
        <v>138</v>
      </c>
      <c r="D61" s="19"/>
      <c r="E61" s="36">
        <f>E62</f>
        <v>18664120</v>
      </c>
      <c r="F61" s="36">
        <f>F62</f>
        <v>18697234.550000001</v>
      </c>
      <c r="G61" s="20">
        <f t="shared" si="0"/>
        <v>1.0017742358064565</v>
      </c>
    </row>
    <row r="62" spans="2:7" ht="72.75" customHeight="1" x14ac:dyDescent="0.2">
      <c r="B62" s="21" t="s">
        <v>183</v>
      </c>
      <c r="C62" s="19" t="s">
        <v>160</v>
      </c>
      <c r="D62" s="19"/>
      <c r="E62" s="36">
        <v>18664120</v>
      </c>
      <c r="F62" s="36">
        <v>18697234.550000001</v>
      </c>
      <c r="G62" s="20">
        <f t="shared" si="0"/>
        <v>1.0017742358064565</v>
      </c>
    </row>
    <row r="63" spans="2:7" ht="33" customHeight="1" x14ac:dyDescent="0.2">
      <c r="B63" s="21" t="s">
        <v>17</v>
      </c>
      <c r="C63" s="19" t="s">
        <v>78</v>
      </c>
      <c r="D63" s="19"/>
      <c r="E63" s="32">
        <f>E64</f>
        <v>175012</v>
      </c>
      <c r="F63" s="32">
        <f>F64</f>
        <v>175012.53</v>
      </c>
      <c r="G63" s="20">
        <f t="shared" si="0"/>
        <v>1.0000030283637693</v>
      </c>
    </row>
    <row r="64" spans="2:7" ht="23.25" customHeight="1" x14ac:dyDescent="0.2">
      <c r="B64" s="18" t="s">
        <v>93</v>
      </c>
      <c r="C64" s="19" t="s">
        <v>94</v>
      </c>
      <c r="D64" s="19"/>
      <c r="E64" s="32">
        <f>E67+E65</f>
        <v>175012</v>
      </c>
      <c r="F64" s="32">
        <f>F67</f>
        <v>175012.53</v>
      </c>
      <c r="G64" s="20">
        <f t="shared" si="0"/>
        <v>1.0000030283637693</v>
      </c>
    </row>
    <row r="65" spans="2:7" ht="33.75" hidden="1" customHeight="1" x14ac:dyDescent="0.2">
      <c r="B65" s="18" t="s">
        <v>95</v>
      </c>
      <c r="C65" s="19" t="s">
        <v>96</v>
      </c>
      <c r="D65" s="19"/>
      <c r="E65" s="32">
        <f t="shared" ref="E65:F65" si="2">E66</f>
        <v>0</v>
      </c>
      <c r="F65" s="32">
        <f t="shared" si="2"/>
        <v>0</v>
      </c>
      <c r="G65" s="20" t="e">
        <f t="shared" si="0"/>
        <v>#DIV/0!</v>
      </c>
    </row>
    <row r="66" spans="2:7" ht="45" hidden="1" x14ac:dyDescent="0.2">
      <c r="B66" s="18" t="s">
        <v>184</v>
      </c>
      <c r="C66" s="19" t="s">
        <v>172</v>
      </c>
      <c r="D66" s="19"/>
      <c r="E66" s="36"/>
      <c r="F66" s="36">
        <v>0</v>
      </c>
      <c r="G66" s="20" t="e">
        <f t="shared" si="0"/>
        <v>#DIV/0!</v>
      </c>
    </row>
    <row r="67" spans="2:7" ht="34.5" customHeight="1" x14ac:dyDescent="0.2">
      <c r="B67" s="18" t="s">
        <v>209</v>
      </c>
      <c r="C67" s="19" t="s">
        <v>208</v>
      </c>
      <c r="D67" s="19"/>
      <c r="E67" s="36">
        <f>E68</f>
        <v>175012</v>
      </c>
      <c r="F67" s="36">
        <f>F68</f>
        <v>175012.53</v>
      </c>
      <c r="G67" s="20">
        <f t="shared" si="0"/>
        <v>1.0000030283637693</v>
      </c>
    </row>
    <row r="68" spans="2:7" ht="30" x14ac:dyDescent="0.2">
      <c r="B68" s="18" t="s">
        <v>161</v>
      </c>
      <c r="C68" s="19" t="s">
        <v>162</v>
      </c>
      <c r="D68" s="19"/>
      <c r="E68" s="32">
        <v>175012</v>
      </c>
      <c r="F68" s="36">
        <v>175012.53</v>
      </c>
      <c r="G68" s="20">
        <f t="shared" si="0"/>
        <v>1.0000030283637693</v>
      </c>
    </row>
    <row r="69" spans="2:7" ht="31.5" customHeight="1" x14ac:dyDescent="0.2">
      <c r="B69" s="18" t="s">
        <v>18</v>
      </c>
      <c r="C69" s="19" t="s">
        <v>38</v>
      </c>
      <c r="D69" s="19"/>
      <c r="E69" s="32">
        <f>E70+E73</f>
        <v>3442208</v>
      </c>
      <c r="F69" s="32">
        <f>F70+F73</f>
        <v>3457681.33</v>
      </c>
      <c r="G69" s="20">
        <f t="shared" si="0"/>
        <v>1.0044951757709006</v>
      </c>
    </row>
    <row r="70" spans="2:7" ht="81" hidden="1" customHeight="1" x14ac:dyDescent="0.2">
      <c r="B70" s="21" t="s">
        <v>79</v>
      </c>
      <c r="C70" s="19" t="s">
        <v>123</v>
      </c>
      <c r="D70" s="19"/>
      <c r="E70" s="32">
        <f>E71</f>
        <v>0</v>
      </c>
      <c r="F70" s="32">
        <f>F71</f>
        <v>0</v>
      </c>
      <c r="G70" s="20" t="e">
        <f t="shared" si="0"/>
        <v>#DIV/0!</v>
      </c>
    </row>
    <row r="71" spans="2:7" ht="85.5" hidden="1" customHeight="1" x14ac:dyDescent="0.2">
      <c r="B71" s="23" t="s">
        <v>97</v>
      </c>
      <c r="C71" s="19" t="s">
        <v>173</v>
      </c>
      <c r="D71" s="19"/>
      <c r="E71" s="32">
        <f>E72</f>
        <v>0</v>
      </c>
      <c r="F71" s="32">
        <f>F72</f>
        <v>0</v>
      </c>
      <c r="G71" s="20" t="e">
        <f t="shared" si="0"/>
        <v>#DIV/0!</v>
      </c>
    </row>
    <row r="72" spans="2:7" ht="90" hidden="1" x14ac:dyDescent="0.2">
      <c r="B72" s="23" t="s">
        <v>185</v>
      </c>
      <c r="C72" s="19" t="s">
        <v>164</v>
      </c>
      <c r="D72" s="19"/>
      <c r="E72" s="36"/>
      <c r="F72" s="36"/>
      <c r="G72" s="20" t="e">
        <f t="shared" si="0"/>
        <v>#DIV/0!</v>
      </c>
    </row>
    <row r="73" spans="2:7" ht="42" customHeight="1" x14ac:dyDescent="0.2">
      <c r="B73" s="37" t="s">
        <v>211</v>
      </c>
      <c r="C73" s="31" t="s">
        <v>39</v>
      </c>
      <c r="D73" s="31"/>
      <c r="E73" s="32">
        <f>E74+E76+E78</f>
        <v>3442208</v>
      </c>
      <c r="F73" s="32">
        <f>F74+F76+F78</f>
        <v>3457681.33</v>
      </c>
      <c r="G73" s="33">
        <f t="shared" si="0"/>
        <v>1.0044951757709006</v>
      </c>
    </row>
    <row r="74" spans="2:7" ht="32.25" customHeight="1" x14ac:dyDescent="0.2">
      <c r="B74" s="18" t="s">
        <v>19</v>
      </c>
      <c r="C74" s="19" t="s">
        <v>210</v>
      </c>
      <c r="D74" s="19"/>
      <c r="E74" s="32">
        <f>E75</f>
        <v>3442208</v>
      </c>
      <c r="F74" s="32">
        <f>F75</f>
        <v>3457681.33</v>
      </c>
      <c r="G74" s="20">
        <f t="shared" si="0"/>
        <v>1.0044951757709006</v>
      </c>
    </row>
    <row r="75" spans="2:7" ht="48.75" customHeight="1" x14ac:dyDescent="0.2">
      <c r="B75" s="18" t="s">
        <v>186</v>
      </c>
      <c r="C75" s="19" t="s">
        <v>163</v>
      </c>
      <c r="D75" s="19"/>
      <c r="E75" s="36">
        <v>3442208</v>
      </c>
      <c r="F75" s="36">
        <v>3457681.33</v>
      </c>
      <c r="G75" s="20">
        <f t="shared" si="0"/>
        <v>1.0044951757709006</v>
      </c>
    </row>
    <row r="76" spans="2:7" s="34" customFormat="1" ht="48.75" hidden="1" customHeight="1" x14ac:dyDescent="0.2">
      <c r="B76" s="30" t="s">
        <v>141</v>
      </c>
      <c r="C76" s="31" t="s">
        <v>140</v>
      </c>
      <c r="D76" s="31"/>
      <c r="E76" s="36">
        <f>E77</f>
        <v>0</v>
      </c>
      <c r="F76" s="36">
        <f>F77</f>
        <v>0</v>
      </c>
      <c r="G76" s="33" t="s">
        <v>91</v>
      </c>
    </row>
    <row r="77" spans="2:7" ht="48.75" hidden="1" customHeight="1" x14ac:dyDescent="0.2">
      <c r="B77" s="18" t="s">
        <v>187</v>
      </c>
      <c r="C77" s="19" t="s">
        <v>165</v>
      </c>
      <c r="D77" s="19"/>
      <c r="E77" s="36">
        <v>0</v>
      </c>
      <c r="F77" s="36">
        <v>0</v>
      </c>
      <c r="G77" s="20" t="s">
        <v>91</v>
      </c>
    </row>
    <row r="78" spans="2:7" ht="75.75" hidden="1" customHeight="1" x14ac:dyDescent="0.2">
      <c r="B78" s="18" t="s">
        <v>215</v>
      </c>
      <c r="C78" s="19" t="s">
        <v>216</v>
      </c>
      <c r="D78" s="19"/>
      <c r="E78" s="36">
        <f>E79</f>
        <v>0</v>
      </c>
      <c r="F78" s="36">
        <f>F79</f>
        <v>0</v>
      </c>
      <c r="G78" s="20" t="e">
        <f t="shared" si="0"/>
        <v>#DIV/0!</v>
      </c>
    </row>
    <row r="79" spans="2:7" ht="68.25" hidden="1" customHeight="1" x14ac:dyDescent="0.2">
      <c r="B79" s="18" t="s">
        <v>214</v>
      </c>
      <c r="C79" s="19" t="s">
        <v>217</v>
      </c>
      <c r="D79" s="19"/>
      <c r="E79" s="36">
        <f>E80</f>
        <v>0</v>
      </c>
      <c r="F79" s="36">
        <f>F80</f>
        <v>0</v>
      </c>
      <c r="G79" s="20" t="e">
        <f t="shared" si="0"/>
        <v>#DIV/0!</v>
      </c>
    </row>
    <row r="80" spans="2:7" ht="79.5" hidden="1" customHeight="1" x14ac:dyDescent="0.2">
      <c r="B80" s="18" t="s">
        <v>213</v>
      </c>
      <c r="C80" s="19" t="s">
        <v>218</v>
      </c>
      <c r="D80" s="19"/>
      <c r="E80" s="36"/>
      <c r="F80" s="36"/>
      <c r="G80" s="20" t="e">
        <f t="shared" si="0"/>
        <v>#DIV/0!</v>
      </c>
    </row>
    <row r="81" spans="2:9" ht="24.75" customHeight="1" x14ac:dyDescent="0.2">
      <c r="B81" s="18" t="s">
        <v>98</v>
      </c>
      <c r="C81" s="19" t="s">
        <v>100</v>
      </c>
      <c r="D81" s="19"/>
      <c r="E81" s="36">
        <f>E82+E85+E87</f>
        <v>826600</v>
      </c>
      <c r="F81" s="36">
        <f>F82+F85+F87</f>
        <v>877655.18</v>
      </c>
      <c r="G81" s="20">
        <f t="shared" si="0"/>
        <v>1.0617652794580208</v>
      </c>
    </row>
    <row r="82" spans="2:9" ht="30" hidden="1" x14ac:dyDescent="0.2">
      <c r="B82" s="18" t="s">
        <v>99</v>
      </c>
      <c r="C82" s="19" t="s">
        <v>101</v>
      </c>
      <c r="D82" s="19"/>
      <c r="E82" s="36">
        <f t="shared" ref="E82:F83" si="3">E83</f>
        <v>0</v>
      </c>
      <c r="F82" s="36">
        <f t="shared" si="3"/>
        <v>0</v>
      </c>
      <c r="G82" s="20" t="s">
        <v>91</v>
      </c>
    </row>
    <row r="83" spans="2:9" ht="48.75" hidden="1" customHeight="1" x14ac:dyDescent="0.2">
      <c r="B83" s="18" t="s">
        <v>189</v>
      </c>
      <c r="C83" s="19" t="s">
        <v>174</v>
      </c>
      <c r="D83" s="19"/>
      <c r="E83" s="36">
        <f t="shared" si="3"/>
        <v>0</v>
      </c>
      <c r="F83" s="36">
        <f t="shared" si="3"/>
        <v>0</v>
      </c>
      <c r="G83" s="20" t="s">
        <v>91</v>
      </c>
    </row>
    <row r="84" spans="2:9" ht="48.75" hidden="1" customHeight="1" x14ac:dyDescent="0.2">
      <c r="B84" s="18" t="s">
        <v>188</v>
      </c>
      <c r="C84" s="19" t="s">
        <v>166</v>
      </c>
      <c r="D84" s="19"/>
      <c r="E84" s="36">
        <v>0</v>
      </c>
      <c r="F84" s="36"/>
      <c r="G84" s="20" t="s">
        <v>91</v>
      </c>
    </row>
    <row r="85" spans="2:9" ht="48.75" customHeight="1" x14ac:dyDescent="0.2">
      <c r="B85" s="18" t="s">
        <v>144</v>
      </c>
      <c r="C85" s="19" t="s">
        <v>143</v>
      </c>
      <c r="D85" s="19"/>
      <c r="E85" s="36">
        <f>E86</f>
        <v>826600</v>
      </c>
      <c r="F85" s="36">
        <f>F86</f>
        <v>877655.18</v>
      </c>
      <c r="G85" s="20">
        <f t="shared" si="0"/>
        <v>1.0617652794580208</v>
      </c>
    </row>
    <row r="86" spans="2:9" ht="66" customHeight="1" x14ac:dyDescent="0.2">
      <c r="B86" s="18" t="s">
        <v>212</v>
      </c>
      <c r="C86" s="19" t="s">
        <v>142</v>
      </c>
      <c r="D86" s="19"/>
      <c r="E86" s="36">
        <v>826600</v>
      </c>
      <c r="F86" s="36">
        <v>877655.18</v>
      </c>
      <c r="G86" s="20">
        <f t="shared" si="0"/>
        <v>1.0617652794580208</v>
      </c>
    </row>
    <row r="87" spans="2:9" ht="12.75" hidden="1" customHeight="1" x14ac:dyDescent="0.2">
      <c r="B87" s="18" t="s">
        <v>167</v>
      </c>
      <c r="C87" s="19" t="s">
        <v>168</v>
      </c>
      <c r="D87" s="19"/>
      <c r="E87" s="45">
        <v>0</v>
      </c>
      <c r="F87" s="45">
        <v>0</v>
      </c>
      <c r="G87" s="20" t="e">
        <f t="shared" si="0"/>
        <v>#DIV/0!</v>
      </c>
    </row>
    <row r="88" spans="2:9" ht="15" x14ac:dyDescent="0.2">
      <c r="B88" s="18" t="s">
        <v>102</v>
      </c>
      <c r="C88" s="19" t="s">
        <v>204</v>
      </c>
      <c r="D88" s="19"/>
      <c r="E88" s="36">
        <f>E89+E91+E93</f>
        <v>1125522.04</v>
      </c>
      <c r="F88" s="36">
        <f>F89+F91+F93</f>
        <v>1125522.04</v>
      </c>
      <c r="G88" s="20">
        <f t="shared" si="0"/>
        <v>1</v>
      </c>
    </row>
    <row r="89" spans="2:9" ht="15" hidden="1" x14ac:dyDescent="0.2">
      <c r="B89" s="18" t="s">
        <v>103</v>
      </c>
      <c r="C89" s="19" t="s">
        <v>106</v>
      </c>
      <c r="D89" s="19"/>
      <c r="E89" s="36">
        <f>E90</f>
        <v>0</v>
      </c>
      <c r="F89" s="36">
        <f>F90</f>
        <v>0</v>
      </c>
      <c r="G89" s="20" t="e">
        <f t="shared" si="0"/>
        <v>#DIV/0!</v>
      </c>
    </row>
    <row r="90" spans="2:9" ht="30" hidden="1" x14ac:dyDescent="0.2">
      <c r="B90" s="18" t="s">
        <v>104</v>
      </c>
      <c r="C90" s="19" t="s">
        <v>107</v>
      </c>
      <c r="D90" s="19"/>
      <c r="E90" s="36">
        <v>0</v>
      </c>
      <c r="F90" s="36">
        <v>0</v>
      </c>
      <c r="G90" s="20" t="e">
        <f t="shared" si="0"/>
        <v>#DIV/0!</v>
      </c>
    </row>
    <row r="91" spans="2:9" ht="15" x14ac:dyDescent="0.2">
      <c r="B91" s="18" t="s">
        <v>105</v>
      </c>
      <c r="C91" s="19" t="s">
        <v>205</v>
      </c>
      <c r="D91" s="19"/>
      <c r="E91" s="36">
        <f>E92</f>
        <v>1125522.04</v>
      </c>
      <c r="F91" s="36">
        <f>F92</f>
        <v>1125522.04</v>
      </c>
      <c r="G91" s="20">
        <f t="shared" si="0"/>
        <v>1</v>
      </c>
    </row>
    <row r="92" spans="2:9" ht="23.25" customHeight="1" x14ac:dyDescent="0.2">
      <c r="B92" s="18" t="s">
        <v>192</v>
      </c>
      <c r="C92" s="19" t="s">
        <v>206</v>
      </c>
      <c r="D92" s="19"/>
      <c r="E92" s="36">
        <v>1125522.04</v>
      </c>
      <c r="F92" s="36">
        <v>1125522.04</v>
      </c>
      <c r="G92" s="20">
        <f t="shared" si="0"/>
        <v>1</v>
      </c>
    </row>
    <row r="93" spans="2:9" ht="15" hidden="1" x14ac:dyDescent="0.2">
      <c r="B93" s="18" t="s">
        <v>145</v>
      </c>
      <c r="C93" s="19" t="s">
        <v>146</v>
      </c>
      <c r="D93" s="19"/>
      <c r="E93" s="45">
        <f>E94</f>
        <v>0</v>
      </c>
      <c r="F93" s="45">
        <f>F94</f>
        <v>0</v>
      </c>
      <c r="G93" s="20" t="s">
        <v>91</v>
      </c>
    </row>
    <row r="94" spans="2:9" ht="30" hidden="1" x14ac:dyDescent="0.2">
      <c r="B94" s="18" t="s">
        <v>191</v>
      </c>
      <c r="C94" s="19" t="s">
        <v>190</v>
      </c>
      <c r="D94" s="19"/>
      <c r="E94" s="45"/>
      <c r="F94" s="45">
        <v>0</v>
      </c>
      <c r="G94" s="20" t="s">
        <v>91</v>
      </c>
    </row>
    <row r="95" spans="2:9" ht="16.899999999999999" customHeight="1" x14ac:dyDescent="0.2">
      <c r="B95" s="18" t="s">
        <v>41</v>
      </c>
      <c r="C95" s="19" t="s">
        <v>42</v>
      </c>
      <c r="D95" s="19"/>
      <c r="E95" s="32">
        <f>E96+E116+E120</f>
        <v>9300269.0700000003</v>
      </c>
      <c r="F95" s="32">
        <f>F96+F116+F120</f>
        <v>9300269.0700000003</v>
      </c>
      <c r="G95" s="20">
        <f t="shared" si="0"/>
        <v>1</v>
      </c>
      <c r="I95" s="17"/>
    </row>
    <row r="96" spans="2:9" ht="33.6" customHeight="1" x14ac:dyDescent="0.2">
      <c r="B96" s="18" t="s">
        <v>108</v>
      </c>
      <c r="C96" s="19" t="s">
        <v>43</v>
      </c>
      <c r="D96" s="19"/>
      <c r="E96" s="32">
        <f>E97+E100+E109</f>
        <v>9300269.0700000003</v>
      </c>
      <c r="F96" s="32">
        <f>F97+F100+F109</f>
        <v>9300269.0700000003</v>
      </c>
      <c r="G96" s="20">
        <f t="shared" si="0"/>
        <v>1</v>
      </c>
    </row>
    <row r="97" spans="2:7" ht="30" x14ac:dyDescent="0.2">
      <c r="B97" s="18" t="s">
        <v>207</v>
      </c>
      <c r="C97" s="19" t="s">
        <v>225</v>
      </c>
      <c r="D97" s="19"/>
      <c r="E97" s="32">
        <f>E98</f>
        <v>8169126</v>
      </c>
      <c r="F97" s="32">
        <f>F98</f>
        <v>8169126</v>
      </c>
      <c r="G97" s="20">
        <f t="shared" si="0"/>
        <v>1</v>
      </c>
    </row>
    <row r="98" spans="2:7" ht="25.5" customHeight="1" x14ac:dyDescent="0.2">
      <c r="B98" s="18" t="s">
        <v>109</v>
      </c>
      <c r="C98" s="19" t="s">
        <v>224</v>
      </c>
      <c r="D98" s="19"/>
      <c r="E98" s="32">
        <f>E99</f>
        <v>8169126</v>
      </c>
      <c r="F98" s="32">
        <f>F99</f>
        <v>8169126</v>
      </c>
      <c r="G98" s="20">
        <f t="shared" si="0"/>
        <v>1</v>
      </c>
    </row>
    <row r="99" spans="2:7" ht="32.25" customHeight="1" x14ac:dyDescent="0.2">
      <c r="B99" s="18" t="s">
        <v>194</v>
      </c>
      <c r="C99" s="19" t="s">
        <v>223</v>
      </c>
      <c r="D99" s="19"/>
      <c r="E99" s="36">
        <v>8169126</v>
      </c>
      <c r="F99" s="36">
        <v>8169126</v>
      </c>
      <c r="G99" s="20">
        <f t="shared" si="0"/>
        <v>1</v>
      </c>
    </row>
    <row r="100" spans="2:7" ht="37.5" hidden="1" customHeight="1" x14ac:dyDescent="0.2">
      <c r="B100" s="21" t="s">
        <v>80</v>
      </c>
      <c r="C100" s="19" t="s">
        <v>81</v>
      </c>
      <c r="D100" s="19"/>
      <c r="E100" s="45">
        <v>0</v>
      </c>
      <c r="F100" s="45">
        <f>F101+F104+F107</f>
        <v>0</v>
      </c>
      <c r="G100" s="20" t="s">
        <v>91</v>
      </c>
    </row>
    <row r="101" spans="2:7" ht="93" hidden="1" customHeight="1" x14ac:dyDescent="0.2">
      <c r="B101" s="18" t="s">
        <v>50</v>
      </c>
      <c r="C101" s="19" t="s">
        <v>51</v>
      </c>
      <c r="D101" s="19"/>
      <c r="E101" s="44">
        <f>E102</f>
        <v>0</v>
      </c>
      <c r="F101" s="44">
        <f>F102</f>
        <v>0</v>
      </c>
      <c r="G101" s="20" t="e">
        <f t="shared" si="0"/>
        <v>#DIV/0!</v>
      </c>
    </row>
    <row r="102" spans="2:7" ht="93" hidden="1" customHeight="1" x14ac:dyDescent="0.2">
      <c r="B102" s="18" t="s">
        <v>53</v>
      </c>
      <c r="C102" s="19" t="s">
        <v>54</v>
      </c>
      <c r="D102" s="19"/>
      <c r="E102" s="44">
        <f>E103</f>
        <v>0</v>
      </c>
      <c r="F102" s="44">
        <f>F103</f>
        <v>0</v>
      </c>
      <c r="G102" s="20" t="e">
        <f t="shared" si="0"/>
        <v>#DIV/0!</v>
      </c>
    </row>
    <row r="103" spans="2:7" ht="81.75" hidden="1" customHeight="1" x14ac:dyDescent="0.2">
      <c r="B103" s="18" t="s">
        <v>55</v>
      </c>
      <c r="C103" s="19" t="s">
        <v>52</v>
      </c>
      <c r="D103" s="19"/>
      <c r="E103" s="45"/>
      <c r="F103" s="45"/>
      <c r="G103" s="20" t="e">
        <f t="shared" si="0"/>
        <v>#DIV/0!</v>
      </c>
    </row>
    <row r="104" spans="2:7" ht="67.5" hidden="1" customHeight="1" x14ac:dyDescent="0.2">
      <c r="B104" s="21" t="s">
        <v>82</v>
      </c>
      <c r="C104" s="19" t="s">
        <v>83</v>
      </c>
      <c r="D104" s="19"/>
      <c r="E104" s="45">
        <f>E105</f>
        <v>0</v>
      </c>
      <c r="F104" s="45">
        <f>F105</f>
        <v>0</v>
      </c>
      <c r="G104" s="20" t="e">
        <f t="shared" si="0"/>
        <v>#DIV/0!</v>
      </c>
    </row>
    <row r="105" spans="2:7" ht="67.5" hidden="1" customHeight="1" x14ac:dyDescent="0.2">
      <c r="B105" s="18" t="s">
        <v>57</v>
      </c>
      <c r="C105" s="19" t="s">
        <v>59</v>
      </c>
      <c r="D105" s="19"/>
      <c r="E105" s="44">
        <f>E106</f>
        <v>0</v>
      </c>
      <c r="F105" s="44">
        <f>F106</f>
        <v>0</v>
      </c>
      <c r="G105" s="20" t="e">
        <f t="shared" si="0"/>
        <v>#DIV/0!</v>
      </c>
    </row>
    <row r="106" spans="2:7" ht="69" hidden="1" customHeight="1" x14ac:dyDescent="0.2">
      <c r="B106" s="18" t="s">
        <v>57</v>
      </c>
      <c r="C106" s="19" t="s">
        <v>58</v>
      </c>
      <c r="D106" s="19"/>
      <c r="E106" s="45"/>
      <c r="F106" s="45"/>
      <c r="G106" s="20" t="e">
        <f t="shared" si="0"/>
        <v>#DIV/0!</v>
      </c>
    </row>
    <row r="107" spans="2:7" ht="18.75" hidden="1" customHeight="1" x14ac:dyDescent="0.2">
      <c r="B107" s="21" t="s">
        <v>85</v>
      </c>
      <c r="C107" s="24" t="s">
        <v>84</v>
      </c>
      <c r="D107" s="19"/>
      <c r="E107" s="45">
        <f>E108</f>
        <v>0</v>
      </c>
      <c r="F107" s="45">
        <f>F108</f>
        <v>0</v>
      </c>
      <c r="G107" s="20" t="s">
        <v>91</v>
      </c>
    </row>
    <row r="108" spans="2:7" ht="18.75" hidden="1" customHeight="1" x14ac:dyDescent="0.2">
      <c r="B108" s="25" t="s">
        <v>193</v>
      </c>
      <c r="C108" s="24" t="s">
        <v>169</v>
      </c>
      <c r="D108" s="19"/>
      <c r="E108" s="45">
        <v>0</v>
      </c>
      <c r="F108" s="45">
        <v>0</v>
      </c>
      <c r="G108" s="20" t="s">
        <v>91</v>
      </c>
    </row>
    <row r="109" spans="2:7" ht="20.25" customHeight="1" x14ac:dyDescent="0.2">
      <c r="B109" s="21" t="s">
        <v>86</v>
      </c>
      <c r="C109" s="19" t="s">
        <v>228</v>
      </c>
      <c r="D109" s="19"/>
      <c r="E109" s="32">
        <f>E113+E115+E110</f>
        <v>1131143.07</v>
      </c>
      <c r="F109" s="32">
        <f>F113+F115+F110</f>
        <v>1131143.07</v>
      </c>
      <c r="G109" s="20">
        <f t="shared" si="0"/>
        <v>1</v>
      </c>
    </row>
    <row r="110" spans="2:7" ht="50.25" customHeight="1" x14ac:dyDescent="0.2">
      <c r="B110" s="21" t="s">
        <v>60</v>
      </c>
      <c r="C110" s="19" t="s">
        <v>227</v>
      </c>
      <c r="D110" s="19"/>
      <c r="E110" s="32">
        <f>E111</f>
        <v>1131143.07</v>
      </c>
      <c r="F110" s="32">
        <f>F111</f>
        <v>1131143.07</v>
      </c>
      <c r="G110" s="20">
        <f t="shared" si="0"/>
        <v>1</v>
      </c>
    </row>
    <row r="111" spans="2:7" ht="61.15" customHeight="1" x14ac:dyDescent="0.2">
      <c r="B111" s="21" t="s">
        <v>195</v>
      </c>
      <c r="C111" s="19" t="s">
        <v>226</v>
      </c>
      <c r="D111" s="19"/>
      <c r="E111" s="36">
        <v>1131143.07</v>
      </c>
      <c r="F111" s="36">
        <v>1131143.07</v>
      </c>
      <c r="G111" s="20">
        <f t="shared" si="0"/>
        <v>1</v>
      </c>
    </row>
    <row r="112" spans="2:7" ht="70.5" hidden="1" customHeight="1" x14ac:dyDescent="0.2">
      <c r="B112" s="21" t="s">
        <v>87</v>
      </c>
      <c r="C112" s="19" t="s">
        <v>88</v>
      </c>
      <c r="D112" s="19"/>
      <c r="E112" s="47">
        <f>E113</f>
        <v>0</v>
      </c>
      <c r="F112" s="47">
        <f>F113</f>
        <v>0</v>
      </c>
      <c r="G112" s="20" t="e">
        <f t="shared" si="0"/>
        <v>#DIV/0!</v>
      </c>
    </row>
    <row r="113" spans="2:7" ht="48.75" hidden="1" customHeight="1" x14ac:dyDescent="0.2">
      <c r="B113" s="18" t="s">
        <v>47</v>
      </c>
      <c r="C113" s="19" t="s">
        <v>46</v>
      </c>
      <c r="D113" s="19"/>
      <c r="E113" s="47"/>
      <c r="F113" s="47"/>
      <c r="G113" s="20" t="e">
        <f t="shared" si="0"/>
        <v>#DIV/0!</v>
      </c>
    </row>
    <row r="114" spans="2:7" ht="36.75" hidden="1" customHeight="1" x14ac:dyDescent="0.2">
      <c r="B114" s="25" t="s">
        <v>49</v>
      </c>
      <c r="C114" s="24" t="s">
        <v>89</v>
      </c>
      <c r="D114" s="19"/>
      <c r="E114" s="47">
        <f>E115</f>
        <v>0</v>
      </c>
      <c r="F114" s="47">
        <f>F115</f>
        <v>0</v>
      </c>
      <c r="G114" s="20" t="e">
        <f t="shared" si="0"/>
        <v>#DIV/0!</v>
      </c>
    </row>
    <row r="115" spans="2:7" ht="30.75" hidden="1" customHeight="1" x14ac:dyDescent="0.2">
      <c r="B115" s="25" t="s">
        <v>49</v>
      </c>
      <c r="C115" s="24" t="s">
        <v>56</v>
      </c>
      <c r="D115" s="19"/>
      <c r="E115" s="47"/>
      <c r="F115" s="47"/>
      <c r="G115" s="20" t="e">
        <f t="shared" ref="G115:G119" si="4">F115/E115</f>
        <v>#DIV/0!</v>
      </c>
    </row>
    <row r="116" spans="2:7" ht="108.75" hidden="1" customHeight="1" x14ac:dyDescent="0.2">
      <c r="B116" s="25" t="s">
        <v>110</v>
      </c>
      <c r="C116" s="24" t="s">
        <v>114</v>
      </c>
      <c r="D116" s="19"/>
      <c r="E116" s="47">
        <f t="shared" ref="E116:F118" si="5">E117</f>
        <v>0</v>
      </c>
      <c r="F116" s="47">
        <f t="shared" si="5"/>
        <v>0</v>
      </c>
      <c r="G116" s="20" t="e">
        <f t="shared" si="4"/>
        <v>#DIV/0!</v>
      </c>
    </row>
    <row r="117" spans="2:7" ht="30.75" hidden="1" customHeight="1" x14ac:dyDescent="0.2">
      <c r="B117" s="25" t="s">
        <v>111</v>
      </c>
      <c r="C117" s="24" t="s">
        <v>115</v>
      </c>
      <c r="D117" s="19"/>
      <c r="E117" s="47">
        <f t="shared" si="5"/>
        <v>0</v>
      </c>
      <c r="F117" s="47">
        <f t="shared" si="5"/>
        <v>0</v>
      </c>
      <c r="G117" s="20" t="e">
        <f t="shared" si="4"/>
        <v>#DIV/0!</v>
      </c>
    </row>
    <row r="118" spans="2:7" ht="30.75" hidden="1" customHeight="1" x14ac:dyDescent="0.2">
      <c r="B118" s="25" t="s">
        <v>112</v>
      </c>
      <c r="C118" s="24" t="s">
        <v>116</v>
      </c>
      <c r="D118" s="19"/>
      <c r="E118" s="47">
        <f t="shared" si="5"/>
        <v>0</v>
      </c>
      <c r="F118" s="47">
        <f t="shared" si="5"/>
        <v>0</v>
      </c>
      <c r="G118" s="20" t="e">
        <f t="shared" si="4"/>
        <v>#DIV/0!</v>
      </c>
    </row>
    <row r="119" spans="2:7" ht="30.75" hidden="1" customHeight="1" x14ac:dyDescent="0.2">
      <c r="B119" s="25" t="s">
        <v>113</v>
      </c>
      <c r="C119" s="24" t="s">
        <v>117</v>
      </c>
      <c r="D119" s="19"/>
      <c r="E119" s="47"/>
      <c r="F119" s="47"/>
      <c r="G119" s="20" t="e">
        <f t="shared" si="4"/>
        <v>#DIV/0!</v>
      </c>
    </row>
    <row r="120" spans="2:7" ht="47.45" hidden="1" customHeight="1" x14ac:dyDescent="0.2">
      <c r="B120" s="21" t="s">
        <v>48</v>
      </c>
      <c r="C120" s="26" t="s">
        <v>124</v>
      </c>
      <c r="D120" s="19"/>
      <c r="E120" s="45">
        <f>E121</f>
        <v>0</v>
      </c>
      <c r="F120" s="45">
        <f>F121</f>
        <v>0</v>
      </c>
      <c r="G120" s="20" t="e">
        <f t="shared" ref="G120:G121" si="6">F120/E120</f>
        <v>#DIV/0!</v>
      </c>
    </row>
    <row r="121" spans="2:7" ht="48.75" hidden="1" customHeight="1" x14ac:dyDescent="0.2">
      <c r="B121" s="21" t="s">
        <v>196</v>
      </c>
      <c r="C121" s="26" t="s">
        <v>170</v>
      </c>
      <c r="D121" s="19"/>
      <c r="E121" s="45"/>
      <c r="F121" s="45"/>
      <c r="G121" s="20" t="e">
        <f t="shared" si="6"/>
        <v>#DIV/0!</v>
      </c>
    </row>
    <row r="122" spans="2:7" s="7" customFormat="1" ht="14.25" customHeight="1" x14ac:dyDescent="0.2">
      <c r="B122" s="10"/>
      <c r="C122" s="4"/>
      <c r="D122" s="4"/>
      <c r="E122" s="6"/>
    </row>
    <row r="123" spans="2:7" s="7" customFormat="1" ht="14.25" customHeight="1" x14ac:dyDescent="0.2">
      <c r="B123" s="10"/>
      <c r="C123" s="4"/>
      <c r="D123" s="4"/>
      <c r="E123" s="6"/>
    </row>
    <row r="124" spans="2:7" s="7" customFormat="1" ht="14.25" customHeight="1" x14ac:dyDescent="0.2">
      <c r="B124" s="10"/>
      <c r="C124" s="4"/>
      <c r="D124" s="4"/>
      <c r="E124" s="6"/>
    </row>
    <row r="125" spans="2:7" s="7" customFormat="1" ht="26.25" customHeight="1" x14ac:dyDescent="0.2">
      <c r="B125" s="10"/>
      <c r="C125" s="4"/>
      <c r="D125" s="4"/>
      <c r="E125" s="6"/>
    </row>
    <row r="126" spans="2:7" s="7" customFormat="1" ht="24" customHeight="1" x14ac:dyDescent="0.2">
      <c r="B126" s="10"/>
      <c r="C126" s="4"/>
      <c r="D126" s="4"/>
      <c r="E126" s="6"/>
    </row>
    <row r="127" spans="2:7" s="7" customFormat="1" ht="46.5" customHeight="1" x14ac:dyDescent="0.2">
      <c r="B127" s="10"/>
      <c r="C127" s="4"/>
      <c r="D127" s="4"/>
      <c r="E127" s="6"/>
    </row>
    <row r="128" spans="2:7" s="7" customFormat="1" ht="29.25" customHeight="1" x14ac:dyDescent="0.2">
      <c r="B128" s="10"/>
      <c r="C128" s="4"/>
      <c r="D128" s="4"/>
      <c r="E128" s="6"/>
    </row>
    <row r="129" spans="2:5" s="7" customFormat="1" ht="33.75" customHeight="1" x14ac:dyDescent="0.2">
      <c r="B129" s="10"/>
      <c r="C129" s="4"/>
      <c r="D129" s="4"/>
      <c r="E129" s="6"/>
    </row>
    <row r="130" spans="2:5" s="7" customFormat="1" ht="24" customHeight="1" x14ac:dyDescent="0.2">
      <c r="B130" s="10"/>
      <c r="C130" s="4"/>
      <c r="D130" s="4"/>
      <c r="E130" s="6"/>
    </row>
    <row r="131" spans="2:5" s="7" customFormat="1" ht="22.5" customHeight="1" x14ac:dyDescent="0.2">
      <c r="B131" s="10"/>
      <c r="C131" s="4"/>
      <c r="D131" s="4"/>
      <c r="E131" s="6"/>
    </row>
    <row r="132" spans="2:5" s="7" customFormat="1" ht="27" customHeight="1" x14ac:dyDescent="0.2">
      <c r="B132" s="10"/>
      <c r="C132" s="4"/>
      <c r="D132" s="4"/>
      <c r="E132" s="6"/>
    </row>
    <row r="133" spans="2:5" s="7" customFormat="1" ht="45.75" customHeight="1" x14ac:dyDescent="0.2">
      <c r="B133" s="10"/>
      <c r="C133" s="4"/>
      <c r="D133" s="4"/>
      <c r="E133" s="6"/>
    </row>
    <row r="134" spans="2:5" s="7" customFormat="1" ht="45.75" customHeight="1" x14ac:dyDescent="0.2">
      <c r="B134" s="10"/>
      <c r="C134" s="4"/>
      <c r="D134" s="4"/>
      <c r="E134" s="6"/>
    </row>
    <row r="135" spans="2:5" s="7" customFormat="1" x14ac:dyDescent="0.2">
      <c r="B135" s="10"/>
      <c r="C135" s="4"/>
      <c r="D135" s="4"/>
      <c r="E135" s="6"/>
    </row>
    <row r="136" spans="2:5" s="7" customFormat="1" ht="23.25" customHeight="1" x14ac:dyDescent="0.2">
      <c r="B136" s="10"/>
      <c r="C136" s="4"/>
      <c r="D136" s="4"/>
      <c r="E136" s="6"/>
    </row>
    <row r="137" spans="2:5" s="7" customFormat="1" ht="24" customHeight="1" x14ac:dyDescent="0.2">
      <c r="B137" s="10"/>
      <c r="C137" s="4"/>
      <c r="D137" s="4"/>
      <c r="E137" s="6"/>
    </row>
    <row r="138" spans="2:5" s="7" customFormat="1" ht="31.5" customHeight="1" x14ac:dyDescent="0.2">
      <c r="B138" s="11"/>
      <c r="C138" s="8"/>
      <c r="D138" s="8"/>
      <c r="E138" s="5"/>
    </row>
    <row r="139" spans="2:5" s="7" customFormat="1" ht="28.5" customHeight="1" x14ac:dyDescent="0.2">
      <c r="B139" s="10"/>
      <c r="C139" s="4"/>
      <c r="D139" s="4"/>
      <c r="E139" s="9"/>
    </row>
    <row r="140" spans="2:5" x14ac:dyDescent="0.2">
      <c r="B140" s="12"/>
    </row>
    <row r="141" spans="2:5" x14ac:dyDescent="0.2">
      <c r="B141" s="13"/>
    </row>
  </sheetData>
  <mergeCells count="14">
    <mergeCell ref="B8:G8"/>
    <mergeCell ref="B9:G9"/>
    <mergeCell ref="F12:F13"/>
    <mergeCell ref="G12:G13"/>
    <mergeCell ref="D12:D13"/>
    <mergeCell ref="E12:E13"/>
    <mergeCell ref="B12:B13"/>
    <mergeCell ref="C12:C13"/>
    <mergeCell ref="C6:G6"/>
    <mergeCell ref="C1:G1"/>
    <mergeCell ref="C2:G2"/>
    <mergeCell ref="C3:G3"/>
    <mergeCell ref="C4:G4"/>
    <mergeCell ref="C5:G5"/>
  </mergeCells>
  <phoneticPr fontId="0" type="noConversion"/>
  <pageMargins left="0.19685039370078741" right="0.19685039370078741" top="0" bottom="0" header="0" footer="0"/>
  <pageSetup paperSize="9" scale="69" fitToHeight="3" orientation="portrait" r:id="rId1"/>
  <headerFooter alignWithMargins="0"/>
  <rowBreaks count="1" manualBreakCount="1">
    <brk id="8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год</vt:lpstr>
      <vt:lpstr>'2019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zel_rfo4</cp:lastModifiedBy>
  <cp:lastPrinted>2018-03-27T06:41:31Z</cp:lastPrinted>
  <dcterms:created xsi:type="dcterms:W3CDTF">1996-10-08T23:32:33Z</dcterms:created>
  <dcterms:modified xsi:type="dcterms:W3CDTF">2020-03-26T14:02:15Z</dcterms:modified>
</cp:coreProperties>
</file>